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8135" windowHeight="11760" activeTab="1"/>
  </bookViews>
  <sheets>
    <sheet name="貸借対照表第（３号の１様式）" sheetId="4" r:id="rId1"/>
    <sheet name="貸借対照表内訳表（第３号の２様式）" sheetId="1" r:id="rId2"/>
  </sheets>
  <calcPr calcId="145621"/>
</workbook>
</file>

<file path=xl/calcChain.xml><?xml version="1.0" encoding="utf-8"?>
<calcChain xmlns="http://schemas.openxmlformats.org/spreadsheetml/2006/main">
  <c r="G50" i="1"/>
  <c r="G49"/>
  <c r="G48"/>
  <c r="G47"/>
  <c r="G45"/>
  <c r="G43"/>
  <c r="G46"/>
  <c r="G44"/>
  <c r="G42"/>
  <c r="G41"/>
  <c r="G40"/>
  <c r="G39"/>
  <c r="G38"/>
  <c r="G37"/>
  <c r="G34"/>
  <c r="G33"/>
  <c r="G32"/>
  <c r="G31"/>
  <c r="G27"/>
  <c r="G26"/>
  <c r="G25"/>
  <c r="G24"/>
  <c r="G23"/>
  <c r="G22"/>
  <c r="G36"/>
  <c r="G35"/>
  <c r="G30"/>
  <c r="G29"/>
  <c r="G28"/>
  <c r="G21"/>
  <c r="G20"/>
  <c r="G19"/>
  <c r="G18"/>
  <c r="G17"/>
  <c r="G16"/>
  <c r="G15"/>
  <c r="G14"/>
  <c r="G13"/>
  <c r="G12"/>
  <c r="G11"/>
  <c r="G10"/>
  <c r="G9"/>
  <c r="G8"/>
  <c r="G57" i="4" l="1"/>
  <c r="H57" s="1"/>
  <c r="F57"/>
  <c r="D57"/>
  <c r="D56"/>
  <c r="D55"/>
  <c r="D54"/>
  <c r="H53"/>
  <c r="D53"/>
  <c r="H52"/>
  <c r="D52"/>
  <c r="H51"/>
  <c r="D51"/>
  <c r="H50"/>
  <c r="D50"/>
  <c r="H49"/>
  <c r="D49"/>
  <c r="H48"/>
  <c r="D48"/>
  <c r="H47"/>
  <c r="D47"/>
  <c r="D46"/>
  <c r="D45"/>
  <c r="D44"/>
  <c r="H43"/>
  <c r="D43"/>
  <c r="H42"/>
  <c r="D42"/>
  <c r="H41"/>
  <c r="D41"/>
  <c r="H40"/>
  <c r="D40"/>
  <c r="H39"/>
  <c r="D39"/>
  <c r="H38"/>
  <c r="D38"/>
  <c r="H37"/>
  <c r="D37"/>
  <c r="H36"/>
  <c r="C36"/>
  <c r="B36"/>
  <c r="D36" s="1"/>
  <c r="H35"/>
  <c r="D35"/>
  <c r="H34"/>
  <c r="D34"/>
  <c r="H33"/>
  <c r="G33"/>
  <c r="F33"/>
  <c r="D33"/>
  <c r="H32"/>
  <c r="D32"/>
  <c r="H31"/>
  <c r="C31"/>
  <c r="D31" s="1"/>
  <c r="B31"/>
  <c r="H30"/>
  <c r="C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G9"/>
  <c r="G44" s="1"/>
  <c r="G58" s="1"/>
  <c r="F9"/>
  <c r="H9" s="1"/>
  <c r="C9"/>
  <c r="C58" s="1"/>
  <c r="B9"/>
  <c r="D9" s="1"/>
  <c r="F44" l="1"/>
  <c r="B30"/>
  <c r="D30" s="1"/>
  <c r="B58" l="1"/>
  <c r="D58" s="1"/>
  <c r="H44"/>
  <c r="F58"/>
  <c r="H58" s="1"/>
  <c r="E48" i="1" l="1"/>
  <c r="E47"/>
  <c r="E45"/>
  <c r="E43"/>
  <c r="E28"/>
  <c r="E27"/>
  <c r="E26"/>
  <c r="E25"/>
  <c r="E24"/>
  <c r="E50"/>
  <c r="E49"/>
  <c r="E46"/>
  <c r="E44"/>
  <c r="E42"/>
  <c r="E41"/>
  <c r="E37"/>
  <c r="E29"/>
  <c r="E30"/>
  <c r="E20"/>
  <c r="E40"/>
  <c r="E39"/>
  <c r="E38"/>
  <c r="E36"/>
  <c r="E35"/>
  <c r="E34"/>
  <c r="E33"/>
  <c r="E32"/>
  <c r="E31"/>
  <c r="E23"/>
  <c r="E22"/>
  <c r="E21"/>
  <c r="E19"/>
  <c r="E18"/>
  <c r="E17"/>
  <c r="E16"/>
  <c r="E15"/>
  <c r="E14"/>
  <c r="E13"/>
  <c r="E12"/>
  <c r="E11"/>
  <c r="E10"/>
  <c r="E9"/>
  <c r="E8"/>
  <c r="B50"/>
  <c r="B49"/>
  <c r="B41"/>
  <c r="B37"/>
  <c r="B30"/>
  <c r="B29"/>
  <c r="B15"/>
  <c r="B20"/>
  <c r="B16"/>
  <c r="B8"/>
</calcChain>
</file>

<file path=xl/sharedStrings.xml><?xml version="1.0" encoding="utf-8"?>
<sst xmlns="http://schemas.openxmlformats.org/spreadsheetml/2006/main" count="164" uniqueCount="158">
  <si>
    <t>貸借対照表内訳表</t>
    <phoneticPr fontId="2"/>
  </si>
  <si>
    <t>平成27年 3月31日現在</t>
    <phoneticPr fontId="2"/>
  </si>
  <si>
    <t>第３号の２様式</t>
    <phoneticPr fontId="2"/>
  </si>
  <si>
    <t>(単位：円)</t>
    <phoneticPr fontId="2"/>
  </si>
  <si>
    <t>勘　定　科　目</t>
    <phoneticPr fontId="2"/>
  </si>
  <si>
    <t>合　　計</t>
    <phoneticPr fontId="2"/>
  </si>
  <si>
    <t>内部取引消去</t>
    <phoneticPr fontId="2"/>
  </si>
  <si>
    <t>法 人 合 計</t>
    <phoneticPr fontId="2"/>
  </si>
  <si>
    <t>流動資産</t>
    <phoneticPr fontId="2"/>
  </si>
  <si>
    <t xml:space="preserve">    現金</t>
    <phoneticPr fontId="2"/>
  </si>
  <si>
    <t xml:space="preserve">    預金</t>
    <phoneticPr fontId="2"/>
  </si>
  <si>
    <t xml:space="preserve">    定期預金</t>
    <phoneticPr fontId="2"/>
  </si>
  <si>
    <t xml:space="preserve">    未収金</t>
    <phoneticPr fontId="2"/>
  </si>
  <si>
    <t xml:space="preserve">    立替金</t>
    <phoneticPr fontId="2"/>
  </si>
  <si>
    <t xml:space="preserve">    前払費用</t>
    <phoneticPr fontId="2"/>
  </si>
  <si>
    <t>固定資産</t>
    <phoneticPr fontId="2"/>
  </si>
  <si>
    <t>基本財産</t>
    <phoneticPr fontId="2"/>
  </si>
  <si>
    <t xml:space="preserve">    土地</t>
    <phoneticPr fontId="2"/>
  </si>
  <si>
    <t xml:space="preserve">    建物</t>
    <phoneticPr fontId="2"/>
  </si>
  <si>
    <t xml:space="preserve">    減価償却累計額　△</t>
    <phoneticPr fontId="2"/>
  </si>
  <si>
    <t>その他の固定資産</t>
    <phoneticPr fontId="2"/>
  </si>
  <si>
    <t xml:space="preserve">    建物附属設備</t>
    <phoneticPr fontId="2"/>
  </si>
  <si>
    <t xml:space="preserve">    機械及び装置</t>
    <phoneticPr fontId="2"/>
  </si>
  <si>
    <t xml:space="preserve">    車輌運搬具</t>
    <phoneticPr fontId="2"/>
  </si>
  <si>
    <t xml:space="preserve">    器具及び備品</t>
    <phoneticPr fontId="2"/>
  </si>
  <si>
    <t xml:space="preserve">    医療用機器備品</t>
    <phoneticPr fontId="2"/>
  </si>
  <si>
    <t xml:space="preserve">    減価償却累計額  △</t>
    <phoneticPr fontId="2"/>
  </si>
  <si>
    <t xml:space="preserve">    有形リース資産</t>
    <phoneticPr fontId="2"/>
  </si>
  <si>
    <t xml:space="preserve">    退職給付引当資産</t>
    <phoneticPr fontId="2"/>
  </si>
  <si>
    <t>資産の部合計</t>
    <phoneticPr fontId="2"/>
  </si>
  <si>
    <t>流動負債</t>
    <phoneticPr fontId="2"/>
  </si>
  <si>
    <t xml:space="preserve">    事業未払金</t>
    <phoneticPr fontId="2"/>
  </si>
  <si>
    <t xml:space="preserve">    1年以内返済予定リース債務</t>
    <phoneticPr fontId="2"/>
  </si>
  <si>
    <t xml:space="preserve">    未払費用</t>
    <phoneticPr fontId="2"/>
  </si>
  <si>
    <t xml:space="preserve">    預り金</t>
    <phoneticPr fontId="2"/>
  </si>
  <si>
    <t xml:space="preserve">    前受金</t>
    <phoneticPr fontId="2"/>
  </si>
  <si>
    <t xml:space="preserve">    賞与引当金</t>
    <phoneticPr fontId="2"/>
  </si>
  <si>
    <t>固定負債</t>
    <phoneticPr fontId="2"/>
  </si>
  <si>
    <t xml:space="preserve">    設備資金借入金</t>
    <phoneticPr fontId="2"/>
  </si>
  <si>
    <t xml:space="preserve">    リース債務</t>
    <phoneticPr fontId="2"/>
  </si>
  <si>
    <t xml:space="preserve">    退職給付引当金</t>
    <phoneticPr fontId="2"/>
  </si>
  <si>
    <t>負債の部合計</t>
    <phoneticPr fontId="2"/>
  </si>
  <si>
    <t>基本金</t>
    <phoneticPr fontId="2"/>
  </si>
  <si>
    <t xml:space="preserve">    基本金</t>
    <phoneticPr fontId="2"/>
  </si>
  <si>
    <t>国庫補助金等特別積立金</t>
    <phoneticPr fontId="2"/>
  </si>
  <si>
    <t xml:space="preserve">    国庫補助金等特別積立金</t>
    <phoneticPr fontId="2"/>
  </si>
  <si>
    <t>次期繰越活動増減差額</t>
    <phoneticPr fontId="2"/>
  </si>
  <si>
    <t xml:space="preserve">    次期繰越活動増減差額</t>
    <phoneticPr fontId="2"/>
  </si>
  <si>
    <t xml:space="preserve">    （うち当期活動増減差額）</t>
    <phoneticPr fontId="2"/>
  </si>
  <si>
    <t>純資産の部合計</t>
    <phoneticPr fontId="2"/>
  </si>
  <si>
    <t>負債及び純資産の部合計</t>
    <phoneticPr fontId="2"/>
  </si>
  <si>
    <t>社会福祉法人　美正福祉会</t>
    <rPh sb="2" eb="4">
      <t>フクシ</t>
    </rPh>
    <rPh sb="4" eb="6">
      <t>ホウジン</t>
    </rPh>
    <rPh sb="7" eb="8">
      <t>ビ</t>
    </rPh>
    <rPh sb="8" eb="9">
      <t>セイ</t>
    </rPh>
    <rPh sb="9" eb="11">
      <t>フクシ</t>
    </rPh>
    <rPh sb="11" eb="12">
      <t>カイ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</si>
  <si>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</si>
  <si>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公益事業</t>
    <rPh sb="0" eb="2">
      <t>コウエキ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</si>
  <si>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</si>
  <si>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貸借対照表</t>
    <phoneticPr fontId="2"/>
  </si>
  <si>
    <t>平成27年 3月31日現在</t>
    <phoneticPr fontId="2"/>
  </si>
  <si>
    <t>第３号の１様式</t>
    <phoneticPr fontId="2"/>
  </si>
  <si>
    <t>(単位：円)</t>
    <phoneticPr fontId="2"/>
  </si>
  <si>
    <t>資    産    の    部</t>
    <phoneticPr fontId="2"/>
  </si>
  <si>
    <t>負    債    の    部</t>
    <phoneticPr fontId="2"/>
  </si>
  <si>
    <t>当年度末</t>
    <phoneticPr fontId="2"/>
  </si>
  <si>
    <t>前年度末</t>
    <phoneticPr fontId="2"/>
  </si>
  <si>
    <t>増    減</t>
    <phoneticPr fontId="2"/>
  </si>
  <si>
    <t>流動資産</t>
    <phoneticPr fontId="2"/>
  </si>
  <si>
    <t>流動負債</t>
    <phoneticPr fontId="2"/>
  </si>
  <si>
    <t xml:space="preserve">  現金</t>
    <phoneticPr fontId="2"/>
  </si>
  <si>
    <t xml:space="preserve">  短期運営資金借入金</t>
    <phoneticPr fontId="2"/>
  </si>
  <si>
    <t xml:space="preserve">  預金</t>
    <phoneticPr fontId="2"/>
  </si>
  <si>
    <t xml:space="preserve">  事業未払金</t>
    <phoneticPr fontId="2"/>
  </si>
  <si>
    <t xml:space="preserve">  定期預金</t>
    <phoneticPr fontId="2"/>
  </si>
  <si>
    <t xml:space="preserve">  その他の未払金</t>
    <phoneticPr fontId="2"/>
  </si>
  <si>
    <t xml:space="preserve">  事業未収金</t>
    <phoneticPr fontId="2"/>
  </si>
  <si>
    <t xml:space="preserve">  支払手形</t>
    <phoneticPr fontId="2"/>
  </si>
  <si>
    <t xml:space="preserve">  未収金</t>
    <phoneticPr fontId="2"/>
  </si>
  <si>
    <t xml:space="preserve">  1年以内返済予定設備資金借入金</t>
    <phoneticPr fontId="2"/>
  </si>
  <si>
    <t xml:space="preserve">  医薬品</t>
    <phoneticPr fontId="2"/>
  </si>
  <si>
    <t xml:space="preserve">  1年以内返済予定長期運営資金借入金</t>
    <phoneticPr fontId="2"/>
  </si>
  <si>
    <t xml:space="preserve">  立替金</t>
    <phoneticPr fontId="2"/>
  </si>
  <si>
    <t xml:space="preserve">  1年以内返済予定リース債務</t>
    <phoneticPr fontId="2"/>
  </si>
  <si>
    <t xml:space="preserve">  前払金</t>
    <phoneticPr fontId="2"/>
  </si>
  <si>
    <t xml:space="preserve">  1年以内返済予定役員等長期借入金</t>
    <phoneticPr fontId="2"/>
  </si>
  <si>
    <t xml:space="preserve">  前払費用</t>
    <phoneticPr fontId="2"/>
  </si>
  <si>
    <t xml:space="preserve">  1年以内返済予定事業区分間長期借入金</t>
    <phoneticPr fontId="2"/>
  </si>
  <si>
    <t xml:space="preserve">  1年以内回収予定長期貸付金</t>
    <phoneticPr fontId="2"/>
  </si>
  <si>
    <t xml:space="preserve">  1年以内返済予定拠点区分間長期借入金</t>
    <phoneticPr fontId="2"/>
  </si>
  <si>
    <t xml:space="preserve">  1年以内回収予定事業区分間長期貸付金</t>
    <phoneticPr fontId="2"/>
  </si>
  <si>
    <t xml:space="preserve">  1年以内返済予定ｻｰﾋﾞｽ区分間長期借入金</t>
    <phoneticPr fontId="2"/>
  </si>
  <si>
    <t xml:space="preserve">  1年以内回収予定拠点区分間長期貸付金</t>
    <phoneticPr fontId="2"/>
  </si>
  <si>
    <t xml:space="preserve">  1年以内支払予定長期未払金</t>
    <phoneticPr fontId="2"/>
  </si>
  <si>
    <t xml:space="preserve">  1年以内回収予定ｻｰﾋﾞｽ区分間長期貸付金</t>
    <phoneticPr fontId="2"/>
  </si>
  <si>
    <t xml:space="preserve">  未払費用</t>
    <phoneticPr fontId="2"/>
  </si>
  <si>
    <t xml:space="preserve">  短期貸付金</t>
    <phoneticPr fontId="2"/>
  </si>
  <si>
    <t xml:space="preserve">  預り金</t>
    <phoneticPr fontId="2"/>
  </si>
  <si>
    <t xml:space="preserve">  事業区分間貸付金</t>
    <phoneticPr fontId="2"/>
  </si>
  <si>
    <t xml:space="preserve">  職員預り金</t>
    <phoneticPr fontId="2"/>
  </si>
  <si>
    <t xml:space="preserve">  拠点区分間貸付金</t>
    <phoneticPr fontId="2"/>
  </si>
  <si>
    <t xml:space="preserve">  前受金</t>
    <phoneticPr fontId="2"/>
  </si>
  <si>
    <t xml:space="preserve">  サービス区分間貸付金</t>
    <phoneticPr fontId="2"/>
  </si>
  <si>
    <t xml:space="preserve">  前受収益</t>
    <phoneticPr fontId="2"/>
  </si>
  <si>
    <t xml:space="preserve">  仮払金</t>
    <phoneticPr fontId="2"/>
  </si>
  <si>
    <t xml:space="preserve">  事業区分間借入金</t>
    <phoneticPr fontId="2"/>
  </si>
  <si>
    <t xml:space="preserve">  その他の流動資産</t>
    <phoneticPr fontId="2"/>
  </si>
  <si>
    <t xml:space="preserve">  拠点区分間借入金</t>
    <phoneticPr fontId="2"/>
  </si>
  <si>
    <t xml:space="preserve">  徴収不能引当金</t>
    <phoneticPr fontId="2"/>
  </si>
  <si>
    <t xml:space="preserve">  サービス区分間借入金</t>
    <phoneticPr fontId="2"/>
  </si>
  <si>
    <t>固定資産</t>
    <phoneticPr fontId="2"/>
  </si>
  <si>
    <t xml:space="preserve">  仮受金</t>
    <phoneticPr fontId="2"/>
  </si>
  <si>
    <t>基本財産</t>
    <phoneticPr fontId="2"/>
  </si>
  <si>
    <t xml:space="preserve">  賞与引当金</t>
    <phoneticPr fontId="2"/>
  </si>
  <si>
    <t xml:space="preserve">  土地</t>
    <phoneticPr fontId="2"/>
  </si>
  <si>
    <t xml:space="preserve">  その他の流動負債</t>
    <phoneticPr fontId="2"/>
  </si>
  <si>
    <t xml:space="preserve">  建物</t>
    <phoneticPr fontId="2"/>
  </si>
  <si>
    <t>固定負債</t>
    <phoneticPr fontId="2"/>
  </si>
  <si>
    <t xml:space="preserve">  設備資金借入金</t>
    <phoneticPr fontId="2"/>
  </si>
  <si>
    <t xml:space="preserve">  減価償却累計額　△</t>
    <phoneticPr fontId="2"/>
  </si>
  <si>
    <t xml:space="preserve">  長期運営資金借入金</t>
    <phoneticPr fontId="2"/>
  </si>
  <si>
    <t>その他の固定資産</t>
    <phoneticPr fontId="2"/>
  </si>
  <si>
    <t xml:space="preserve">  リース債務</t>
    <phoneticPr fontId="2"/>
  </si>
  <si>
    <t xml:space="preserve">  事業区分間長期借入金</t>
    <phoneticPr fontId="2"/>
  </si>
  <si>
    <t xml:space="preserve">  拠点区分間長期借入金</t>
    <phoneticPr fontId="2"/>
  </si>
  <si>
    <t xml:space="preserve">  建物附属設備</t>
    <phoneticPr fontId="2"/>
  </si>
  <si>
    <t xml:space="preserve">  サービス区分間長期借入金</t>
    <phoneticPr fontId="2"/>
  </si>
  <si>
    <t xml:space="preserve">  構築物</t>
    <phoneticPr fontId="2"/>
  </si>
  <si>
    <t xml:space="preserve">  退職給付引当金</t>
    <phoneticPr fontId="2"/>
  </si>
  <si>
    <t xml:space="preserve">  機械及び装置</t>
    <phoneticPr fontId="2"/>
  </si>
  <si>
    <t xml:space="preserve">  長期未払金</t>
    <phoneticPr fontId="2"/>
  </si>
  <si>
    <t xml:space="preserve">  車輌運搬具</t>
    <phoneticPr fontId="2"/>
  </si>
  <si>
    <t xml:space="preserve">  長期預り金</t>
    <phoneticPr fontId="2"/>
  </si>
  <si>
    <t xml:space="preserve">  器具及び備品</t>
    <phoneticPr fontId="2"/>
  </si>
  <si>
    <t xml:space="preserve">  その他の固定負債</t>
    <phoneticPr fontId="2"/>
  </si>
  <si>
    <t xml:space="preserve">  医療用機器備品</t>
    <phoneticPr fontId="2"/>
  </si>
  <si>
    <t>負債の部合計</t>
    <phoneticPr fontId="2"/>
  </si>
  <si>
    <t xml:space="preserve">  建設仮勘定</t>
    <phoneticPr fontId="2"/>
  </si>
  <si>
    <t xml:space="preserve">  減価償却累計額  △</t>
    <phoneticPr fontId="2"/>
  </si>
  <si>
    <t>純  資  産  の  部</t>
    <phoneticPr fontId="2"/>
  </si>
  <si>
    <t xml:space="preserve">  有形リース資産</t>
    <phoneticPr fontId="2"/>
  </si>
  <si>
    <t>基本金</t>
    <phoneticPr fontId="2"/>
  </si>
  <si>
    <t xml:space="preserve">  無形リース資産</t>
    <phoneticPr fontId="2"/>
  </si>
  <si>
    <t xml:space="preserve">  基本金</t>
    <phoneticPr fontId="2"/>
  </si>
  <si>
    <t xml:space="preserve">  長期貸付金</t>
    <phoneticPr fontId="2"/>
  </si>
  <si>
    <t>国庫補助金等特別積立金</t>
    <phoneticPr fontId="2"/>
  </si>
  <si>
    <t xml:space="preserve">  事業区分間長期貸付金</t>
    <phoneticPr fontId="2"/>
  </si>
  <si>
    <t xml:space="preserve">  国庫補助金等特別積立金</t>
    <phoneticPr fontId="2"/>
  </si>
  <si>
    <t xml:space="preserve">  拠点区分間長期貸付金</t>
    <phoneticPr fontId="2"/>
  </si>
  <si>
    <t>次期繰越活動増減差額</t>
    <phoneticPr fontId="2"/>
  </si>
  <si>
    <t xml:space="preserve">  サービス区分間長期貸付金</t>
    <phoneticPr fontId="2"/>
  </si>
  <si>
    <t xml:space="preserve">  次期繰越活動増減差額</t>
    <phoneticPr fontId="2"/>
  </si>
  <si>
    <t xml:space="preserve">  退職給付引当資産</t>
    <phoneticPr fontId="2"/>
  </si>
  <si>
    <t xml:space="preserve">    （うち当期活動増減差額）</t>
    <phoneticPr fontId="2"/>
  </si>
  <si>
    <t xml:space="preserve">  長期預り金積立資産</t>
    <phoneticPr fontId="2"/>
  </si>
  <si>
    <t xml:space="preserve">  その他の積立資産</t>
    <phoneticPr fontId="2"/>
  </si>
  <si>
    <t xml:space="preserve">  長期前払費用</t>
    <phoneticPr fontId="2"/>
  </si>
  <si>
    <t xml:space="preserve">  その他の固定資産</t>
    <phoneticPr fontId="2"/>
  </si>
  <si>
    <t>純資産の部合計</t>
    <phoneticPr fontId="2"/>
  </si>
  <si>
    <t>資産の部合計</t>
    <phoneticPr fontId="2"/>
  </si>
  <si>
    <t>負債及び純資産の部合計</t>
    <phoneticPr fontId="2"/>
  </si>
  <si>
    <t>社会福祉法人　美正福祉会</t>
    <phoneticPr fontId="2"/>
  </si>
</sst>
</file>

<file path=xl/styles.xml><?xml version="1.0" encoding="utf-8"?>
<styleSheet xmlns="http://schemas.openxmlformats.org/spreadsheetml/2006/main">
  <numFmts count="1">
    <numFmt numFmtId="176" formatCode="###,###,###,###;\-###,###,###,###"/>
  </numFmts>
  <fonts count="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3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0" xfId="0">
      <alignment vertical="center"/>
    </xf>
    <xf numFmtId="38" fontId="0" fillId="0" borderId="42" xfId="1" applyFont="1" applyBorder="1" applyAlignment="1">
      <alignment vertical="center"/>
    </xf>
    <xf numFmtId="38" fontId="0" fillId="0" borderId="87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0" fillId="0" borderId="89" xfId="1" applyFont="1" applyBorder="1" applyAlignment="1">
      <alignment vertical="center"/>
    </xf>
    <xf numFmtId="38" fontId="0" fillId="0" borderId="50" xfId="1" applyFont="1" applyBorder="1" applyAlignment="1">
      <alignment vertical="center"/>
    </xf>
    <xf numFmtId="38" fontId="0" fillId="0" borderId="51" xfId="1" applyFont="1" applyBorder="1" applyAlignment="1">
      <alignment vertical="center"/>
    </xf>
    <xf numFmtId="38" fontId="0" fillId="0" borderId="52" xfId="1" applyFont="1" applyBorder="1" applyAlignment="1">
      <alignment vertical="center"/>
    </xf>
    <xf numFmtId="38" fontId="0" fillId="0" borderId="54" xfId="1" applyFont="1" applyBorder="1" applyAlignment="1">
      <alignment vertical="center"/>
    </xf>
    <xf numFmtId="38" fontId="0" fillId="0" borderId="55" xfId="1" applyFont="1" applyBorder="1" applyAlignment="1">
      <alignment vertical="center"/>
    </xf>
    <xf numFmtId="38" fontId="0" fillId="0" borderId="56" xfId="1" applyFont="1" applyBorder="1" applyAlignment="1">
      <alignment vertical="center"/>
    </xf>
    <xf numFmtId="38" fontId="0" fillId="0" borderId="57" xfId="1" applyFont="1" applyBorder="1" applyAlignment="1">
      <alignment vertical="center"/>
    </xf>
    <xf numFmtId="38" fontId="0" fillId="0" borderId="58" xfId="1" applyFont="1" applyBorder="1" applyAlignment="1">
      <alignment vertical="center"/>
    </xf>
    <xf numFmtId="38" fontId="0" fillId="0" borderId="59" xfId="1" applyFont="1" applyBorder="1" applyAlignment="1">
      <alignment vertical="center"/>
    </xf>
    <xf numFmtId="38" fontId="0" fillId="0" borderId="60" xfId="1" applyFont="1" applyBorder="1" applyAlignment="1">
      <alignment vertical="center"/>
    </xf>
    <xf numFmtId="38" fontId="0" fillId="0" borderId="61" xfId="1" applyFont="1" applyBorder="1" applyAlignment="1">
      <alignment vertical="center"/>
    </xf>
    <xf numFmtId="38" fontId="0" fillId="0" borderId="62" xfId="1" applyFont="1" applyBorder="1" applyAlignment="1">
      <alignment vertical="center"/>
    </xf>
    <xf numFmtId="38" fontId="0" fillId="0" borderId="63" xfId="1" applyFont="1" applyBorder="1" applyAlignment="1">
      <alignment vertical="center"/>
    </xf>
    <xf numFmtId="38" fontId="0" fillId="0" borderId="64" xfId="1" applyFont="1" applyBorder="1" applyAlignment="1">
      <alignment vertical="center"/>
    </xf>
    <xf numFmtId="38" fontId="0" fillId="0" borderId="65" xfId="1" applyFont="1" applyBorder="1" applyAlignment="1">
      <alignment vertical="center"/>
    </xf>
    <xf numFmtId="38" fontId="0" fillId="0" borderId="66" xfId="1" applyFont="1" applyBorder="1" applyAlignment="1">
      <alignment vertical="center"/>
    </xf>
    <xf numFmtId="38" fontId="0" fillId="0" borderId="68" xfId="1" applyFont="1" applyBorder="1" applyAlignment="1">
      <alignment vertical="center"/>
    </xf>
    <xf numFmtId="38" fontId="0" fillId="0" borderId="69" xfId="1" applyFont="1" applyBorder="1" applyAlignment="1">
      <alignment vertical="center"/>
    </xf>
    <xf numFmtId="38" fontId="0" fillId="0" borderId="70" xfId="1" applyFont="1" applyBorder="1" applyAlignment="1">
      <alignment vertical="center"/>
    </xf>
    <xf numFmtId="38" fontId="0" fillId="0" borderId="73" xfId="1" applyFont="1" applyBorder="1" applyAlignment="1">
      <alignment vertical="center"/>
    </xf>
    <xf numFmtId="38" fontId="0" fillId="0" borderId="86" xfId="1" applyFont="1" applyBorder="1" applyAlignment="1">
      <alignment vertical="center"/>
    </xf>
    <xf numFmtId="38" fontId="0" fillId="0" borderId="75" xfId="1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79" xfId="1" applyFont="1" applyBorder="1" applyAlignment="1">
      <alignment vertical="center"/>
    </xf>
    <xf numFmtId="38" fontId="0" fillId="0" borderId="83" xfId="1" applyFont="1" applyBorder="1" applyAlignment="1">
      <alignment vertical="center"/>
    </xf>
    <xf numFmtId="38" fontId="0" fillId="0" borderId="77" xfId="1" applyFont="1" applyBorder="1" applyAlignment="1">
      <alignment vertical="center"/>
    </xf>
    <xf numFmtId="38" fontId="0" fillId="0" borderId="80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2" borderId="40" xfId="0" applyFill="1" applyBorder="1" applyAlignment="1">
      <alignment vertical="center" shrinkToFit="1"/>
    </xf>
    <xf numFmtId="38" fontId="0" fillId="2" borderId="80" xfId="1" applyFont="1" applyFill="1" applyBorder="1" applyAlignment="1">
      <alignment vertical="center"/>
    </xf>
    <xf numFmtId="38" fontId="0" fillId="2" borderId="89" xfId="1" applyFont="1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38" fontId="0" fillId="2" borderId="48" xfId="1" applyFont="1" applyFill="1" applyBorder="1" applyAlignment="1">
      <alignment vertical="center"/>
    </xf>
    <xf numFmtId="38" fontId="0" fillId="2" borderId="86" xfId="1" applyFont="1" applyFill="1" applyBorder="1" applyAlignment="1">
      <alignment vertical="center"/>
    </xf>
    <xf numFmtId="0" fontId="0" fillId="2" borderId="11" xfId="0" applyFill="1" applyBorder="1" applyAlignment="1">
      <alignment vertical="center" shrinkToFit="1"/>
    </xf>
    <xf numFmtId="38" fontId="0" fillId="2" borderId="49" xfId="1" applyFont="1" applyFill="1" applyBorder="1" applyAlignment="1">
      <alignment vertical="center"/>
    </xf>
    <xf numFmtId="0" fontId="0" fillId="2" borderId="29" xfId="0" applyFill="1" applyBorder="1" applyAlignment="1">
      <alignment vertical="center" shrinkToFit="1"/>
    </xf>
    <xf numFmtId="38" fontId="0" fillId="2" borderId="67" xfId="1" applyFont="1" applyFill="1" applyBorder="1" applyAlignment="1">
      <alignment vertical="center"/>
    </xf>
    <xf numFmtId="0" fontId="0" fillId="2" borderId="33" xfId="0" applyFill="1" applyBorder="1" applyAlignment="1">
      <alignment vertical="center" shrinkToFit="1"/>
    </xf>
    <xf numFmtId="38" fontId="0" fillId="2" borderId="71" xfId="1" applyFont="1" applyFill="1" applyBorder="1" applyAlignment="1">
      <alignment vertical="center"/>
    </xf>
    <xf numFmtId="0" fontId="0" fillId="2" borderId="34" xfId="0" applyFill="1" applyBorder="1" applyAlignment="1">
      <alignment vertical="center" shrinkToFit="1"/>
    </xf>
    <xf numFmtId="38" fontId="0" fillId="2" borderId="72" xfId="1" applyFont="1" applyFill="1" applyBorder="1" applyAlignment="1">
      <alignment vertical="center"/>
    </xf>
    <xf numFmtId="0" fontId="0" fillId="2" borderId="36" xfId="0" applyFill="1" applyBorder="1" applyAlignment="1">
      <alignment vertical="center" shrinkToFit="1"/>
    </xf>
    <xf numFmtId="38" fontId="0" fillId="2" borderId="74" xfId="1" applyFont="1" applyFill="1" applyBorder="1" applyAlignment="1">
      <alignment vertical="center"/>
    </xf>
    <xf numFmtId="0" fontId="0" fillId="2" borderId="41" xfId="0" applyFill="1" applyBorder="1" applyAlignment="1">
      <alignment vertical="center" shrinkToFit="1"/>
    </xf>
    <xf numFmtId="38" fontId="0" fillId="2" borderId="81" xfId="1" applyFont="1" applyFill="1" applyBorder="1" applyAlignment="1">
      <alignment vertical="center"/>
    </xf>
    <xf numFmtId="0" fontId="0" fillId="2" borderId="15" xfId="0" applyFill="1" applyBorder="1" applyAlignment="1">
      <alignment vertical="center" shrinkToFit="1"/>
    </xf>
    <xf numFmtId="38" fontId="0" fillId="2" borderId="53" xfId="1" applyFont="1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38" fontId="0" fillId="2" borderId="2" xfId="1" applyFont="1" applyFill="1" applyBorder="1" applyAlignment="1">
      <alignment vertical="center"/>
    </xf>
    <xf numFmtId="38" fontId="0" fillId="2" borderId="85" xfId="1" applyFon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95" xfId="0" applyBorder="1" applyAlignment="1">
      <alignment horizontal="center" vertical="center" shrinkToFit="1"/>
    </xf>
    <xf numFmtId="38" fontId="0" fillId="2" borderId="96" xfId="1" applyFont="1" applyFill="1" applyBorder="1" applyAlignment="1">
      <alignment vertical="center"/>
    </xf>
    <xf numFmtId="38" fontId="0" fillId="0" borderId="9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96" xfId="1" applyFont="1" applyBorder="1" applyAlignment="1">
      <alignment vertical="center"/>
    </xf>
    <xf numFmtId="38" fontId="0" fillId="2" borderId="98" xfId="1" applyFont="1" applyFill="1" applyBorder="1" applyAlignment="1">
      <alignment vertical="center"/>
    </xf>
    <xf numFmtId="38" fontId="0" fillId="2" borderId="99" xfId="1" applyFont="1" applyFill="1" applyBorder="1" applyAlignment="1">
      <alignment vertical="center"/>
    </xf>
    <xf numFmtId="38" fontId="0" fillId="0" borderId="98" xfId="1" applyFont="1" applyBorder="1" applyAlignment="1">
      <alignment vertical="center"/>
    </xf>
    <xf numFmtId="0" fontId="0" fillId="0" borderId="100" xfId="0" applyBorder="1" applyAlignment="1">
      <alignment horizontal="center" vertical="center" shrinkToFit="1"/>
    </xf>
    <xf numFmtId="38" fontId="0" fillId="2" borderId="101" xfId="1" applyFont="1" applyFill="1" applyBorder="1" applyAlignment="1">
      <alignment vertical="center"/>
    </xf>
    <xf numFmtId="38" fontId="0" fillId="0" borderId="102" xfId="1" applyFont="1" applyBorder="1" applyAlignment="1">
      <alignment vertical="center"/>
    </xf>
    <xf numFmtId="38" fontId="0" fillId="0" borderId="103" xfId="1" applyFont="1" applyBorder="1" applyAlignment="1">
      <alignment vertical="center"/>
    </xf>
    <xf numFmtId="38" fontId="0" fillId="2" borderId="104" xfId="1" applyFont="1" applyFill="1" applyBorder="1" applyAlignment="1">
      <alignment vertical="center"/>
    </xf>
    <xf numFmtId="38" fontId="0" fillId="2" borderId="105" xfId="1" applyFont="1" applyFill="1" applyBorder="1" applyAlignment="1">
      <alignment vertical="center"/>
    </xf>
    <xf numFmtId="38" fontId="0" fillId="0" borderId="78" xfId="1" applyFont="1" applyBorder="1" applyAlignment="1">
      <alignment vertical="center"/>
    </xf>
    <xf numFmtId="38" fontId="0" fillId="0" borderId="81" xfId="1" applyFont="1" applyBorder="1" applyAlignment="1">
      <alignment vertical="center"/>
    </xf>
    <xf numFmtId="38" fontId="0" fillId="0" borderId="82" xfId="1" applyFont="1" applyBorder="1" applyAlignment="1">
      <alignment vertical="center"/>
    </xf>
    <xf numFmtId="38" fontId="0" fillId="2" borderId="84" xfId="1" applyFont="1" applyFill="1" applyBorder="1" applyAlignment="1">
      <alignment vertical="center"/>
    </xf>
    <xf numFmtId="0" fontId="0" fillId="3" borderId="90" xfId="0" applyFill="1" applyBorder="1" applyAlignment="1">
      <alignment vertical="center" shrinkToFit="1"/>
    </xf>
    <xf numFmtId="38" fontId="0" fillId="3" borderId="93" xfId="1" applyFont="1" applyFill="1" applyBorder="1" applyAlignment="1">
      <alignment vertical="center"/>
    </xf>
    <xf numFmtId="38" fontId="0" fillId="3" borderId="92" xfId="1" applyFont="1" applyFill="1" applyBorder="1" applyAlignment="1">
      <alignment vertical="center"/>
    </xf>
    <xf numFmtId="38" fontId="0" fillId="3" borderId="100" xfId="1" applyFont="1" applyFill="1" applyBorder="1" applyAlignment="1">
      <alignment vertical="center"/>
    </xf>
    <xf numFmtId="38" fontId="0" fillId="3" borderId="95" xfId="1" applyFont="1" applyFill="1" applyBorder="1" applyAlignment="1">
      <alignment vertical="center"/>
    </xf>
    <xf numFmtId="38" fontId="0" fillId="3" borderId="94" xfId="1" applyFont="1" applyFill="1" applyBorder="1" applyAlignment="1">
      <alignment vertical="center"/>
    </xf>
    <xf numFmtId="0" fontId="0" fillId="2" borderId="38" xfId="0" applyFill="1" applyBorder="1" applyAlignment="1">
      <alignment vertical="center" shrinkToFit="1"/>
    </xf>
    <xf numFmtId="38" fontId="0" fillId="2" borderId="78" xfId="1" applyFont="1" applyFill="1" applyBorder="1" applyAlignment="1">
      <alignment vertical="center"/>
    </xf>
    <xf numFmtId="38" fontId="0" fillId="2" borderId="87" xfId="1" applyFont="1" applyFill="1" applyBorder="1" applyAlignment="1">
      <alignment vertical="center"/>
    </xf>
    <xf numFmtId="38" fontId="0" fillId="2" borderId="102" xfId="1" applyFont="1" applyFill="1" applyBorder="1" applyAlignment="1">
      <alignment vertical="center"/>
    </xf>
    <xf numFmtId="38" fontId="0" fillId="2" borderId="97" xfId="1" applyFont="1" applyFill="1" applyBorder="1" applyAlignment="1">
      <alignment vertical="center"/>
    </xf>
    <xf numFmtId="38" fontId="3" fillId="3" borderId="100" xfId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6" borderId="113" xfId="0" applyFill="1" applyBorder="1" applyAlignment="1">
      <alignment vertical="center" shrinkToFit="1"/>
    </xf>
    <xf numFmtId="176" fontId="0" fillId="6" borderId="80" xfId="0" applyNumberFormat="1" applyFill="1" applyBorder="1" applyAlignment="1">
      <alignment vertical="center"/>
    </xf>
    <xf numFmtId="176" fontId="0" fillId="6" borderId="114" xfId="0" applyNumberFormat="1" applyFill="1" applyBorder="1" applyAlignment="1">
      <alignment vertical="center"/>
    </xf>
    <xf numFmtId="0" fontId="0" fillId="2" borderId="113" xfId="0" applyFill="1" applyBorder="1" applyAlignment="1">
      <alignment vertical="center" shrinkToFit="1"/>
    </xf>
    <xf numFmtId="176" fontId="0" fillId="2" borderId="80" xfId="0" applyNumberFormat="1" applyFill="1" applyBorder="1" applyAlignment="1">
      <alignment vertical="center"/>
    </xf>
    <xf numFmtId="176" fontId="0" fillId="2" borderId="114" xfId="0" applyNumberFormat="1" applyFill="1" applyBorder="1" applyAlignment="1">
      <alignment vertical="center"/>
    </xf>
    <xf numFmtId="0" fontId="0" fillId="0" borderId="115" xfId="0" applyBorder="1" applyAlignment="1">
      <alignment vertical="center" shrinkToFit="1"/>
    </xf>
    <xf numFmtId="176" fontId="0" fillId="0" borderId="78" xfId="0" applyNumberFormat="1" applyBorder="1" applyAlignment="1">
      <alignment vertical="center"/>
    </xf>
    <xf numFmtId="176" fontId="0" fillId="0" borderId="116" xfId="0" applyNumberFormat="1" applyBorder="1" applyAlignment="1">
      <alignment vertical="center"/>
    </xf>
    <xf numFmtId="0" fontId="0" fillId="0" borderId="117" xfId="0" applyBorder="1" applyAlignment="1">
      <alignment vertical="center" shrinkToFit="1"/>
    </xf>
    <xf numFmtId="176" fontId="0" fillId="0" borderId="79" xfId="0" applyNumberFormat="1" applyBorder="1" applyAlignment="1">
      <alignment vertical="center"/>
    </xf>
    <xf numFmtId="176" fontId="0" fillId="0" borderId="118" xfId="0" applyNumberFormat="1" applyBorder="1" applyAlignment="1">
      <alignment vertical="center"/>
    </xf>
    <xf numFmtId="0" fontId="0" fillId="0" borderId="113" xfId="0" applyBorder="1" applyAlignment="1">
      <alignment vertical="center" shrinkToFit="1"/>
    </xf>
    <xf numFmtId="176" fontId="0" fillId="0" borderId="80" xfId="0" applyNumberFormat="1" applyBorder="1" applyAlignment="1">
      <alignment vertical="center"/>
    </xf>
    <xf numFmtId="0" fontId="0" fillId="6" borderId="119" xfId="0" applyFill="1" applyBorder="1" applyAlignment="1">
      <alignment vertical="center" shrinkToFit="1"/>
    </xf>
    <xf numFmtId="176" fontId="0" fillId="6" borderId="81" xfId="0" applyNumberFormat="1" applyFill="1" applyBorder="1" applyAlignment="1">
      <alignment vertical="center"/>
    </xf>
    <xf numFmtId="176" fontId="0" fillId="6" borderId="120" xfId="0" applyNumberFormat="1" applyFill="1" applyBorder="1" applyAlignment="1">
      <alignment vertical="center"/>
    </xf>
    <xf numFmtId="0" fontId="0" fillId="2" borderId="119" xfId="0" applyFill="1" applyBorder="1" applyAlignment="1">
      <alignment vertical="center" shrinkToFit="1"/>
    </xf>
    <xf numFmtId="176" fontId="0" fillId="2" borderId="81" xfId="0" applyNumberFormat="1" applyFill="1" applyBorder="1" applyAlignment="1">
      <alignment vertical="center"/>
    </xf>
    <xf numFmtId="176" fontId="0" fillId="2" borderId="120" xfId="0" applyNumberFormat="1" applyFill="1" applyBorder="1" applyAlignment="1">
      <alignment vertical="center"/>
    </xf>
    <xf numFmtId="176" fontId="0" fillId="0" borderId="114" xfId="0" applyNumberFormat="1" applyBorder="1" applyAlignment="1">
      <alignment vertical="center"/>
    </xf>
    <xf numFmtId="0" fontId="0" fillId="6" borderId="115" xfId="0" applyFill="1" applyBorder="1" applyAlignment="1">
      <alignment vertical="center" shrinkToFit="1"/>
    </xf>
    <xf numFmtId="176" fontId="0" fillId="6" borderId="78" xfId="0" applyNumberFormat="1" applyFill="1" applyBorder="1" applyAlignment="1">
      <alignment vertical="center"/>
    </xf>
    <xf numFmtId="176" fontId="0" fillId="6" borderId="116" xfId="0" applyNumberFormat="1" applyFill="1" applyBorder="1" applyAlignment="1">
      <alignment vertical="center"/>
    </xf>
    <xf numFmtId="0" fontId="0" fillId="0" borderId="119" xfId="0" applyBorder="1" applyAlignment="1">
      <alignment vertical="center" shrinkToFit="1"/>
    </xf>
    <xf numFmtId="176" fontId="0" fillId="0" borderId="81" xfId="0" applyNumberFormat="1" applyBorder="1" applyAlignment="1">
      <alignment vertical="center"/>
    </xf>
    <xf numFmtId="176" fontId="0" fillId="5" borderId="120" xfId="0" applyNumberFormat="1" applyFill="1" applyBorder="1" applyAlignment="1">
      <alignment vertical="center"/>
    </xf>
    <xf numFmtId="0" fontId="0" fillId="4" borderId="110" xfId="0" applyFill="1" applyBorder="1" applyAlignment="1">
      <alignment vertical="center" shrinkToFit="1"/>
    </xf>
    <xf numFmtId="176" fontId="0" fillId="4" borderId="111" xfId="0" applyNumberFormat="1" applyFill="1" applyBorder="1" applyAlignment="1">
      <alignment vertical="center"/>
    </xf>
    <xf numFmtId="176" fontId="0" fillId="4" borderId="112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2" borderId="83" xfId="1" applyFont="1" applyFill="1" applyBorder="1" applyAlignment="1">
      <alignment vertical="center"/>
    </xf>
    <xf numFmtId="0" fontId="0" fillId="0" borderId="124" xfId="0" applyBorder="1" applyAlignment="1">
      <alignment horizontal="center" vertical="center" shrinkToFit="1"/>
    </xf>
    <xf numFmtId="0" fontId="0" fillId="0" borderId="96" xfId="0" applyBorder="1" applyAlignment="1">
      <alignment vertical="center" shrinkToFit="1"/>
    </xf>
    <xf numFmtId="0" fontId="0" fillId="0" borderId="125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>
      <alignment vertical="center" shrinkToFit="1"/>
    </xf>
    <xf numFmtId="0" fontId="0" fillId="0" borderId="123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opLeftCell="B1" zoomScaleNormal="100" workbookViewId="0">
      <selection activeCell="E2" sqref="E2"/>
    </sheetView>
  </sheetViews>
  <sheetFormatPr defaultRowHeight="13.5"/>
  <cols>
    <col min="1" max="1" width="43.625" style="99" customWidth="1"/>
    <col min="2" max="4" width="15.625" style="99" customWidth="1"/>
    <col min="5" max="5" width="43.625" style="99" customWidth="1"/>
    <col min="6" max="8" width="15.625" style="99" customWidth="1"/>
    <col min="9" max="16384" width="9" style="99"/>
  </cols>
  <sheetData>
    <row r="1" spans="1:8">
      <c r="A1" s="99" t="s">
        <v>157</v>
      </c>
      <c r="H1" s="164" t="s">
        <v>57</v>
      </c>
    </row>
    <row r="3" spans="1:8" ht="15">
      <c r="A3" s="169" t="s">
        <v>55</v>
      </c>
      <c r="B3" s="170"/>
      <c r="C3" s="170"/>
      <c r="D3" s="170"/>
      <c r="E3" s="170"/>
      <c r="F3" s="170"/>
      <c r="G3" s="170"/>
      <c r="H3" s="170"/>
    </row>
    <row r="4" spans="1:8">
      <c r="A4" s="171" t="s">
        <v>56</v>
      </c>
      <c r="B4" s="170"/>
      <c r="C4" s="170"/>
      <c r="D4" s="170"/>
      <c r="E4" s="170"/>
      <c r="F4" s="170"/>
      <c r="G4" s="170"/>
      <c r="H4" s="170"/>
    </row>
    <row r="5" spans="1:8">
      <c r="H5" s="100"/>
    </row>
    <row r="6" spans="1:8" ht="14.25" thickBot="1">
      <c r="H6" s="100" t="s">
        <v>58</v>
      </c>
    </row>
    <row r="7" spans="1:8">
      <c r="A7" s="172" t="s">
        <v>59</v>
      </c>
      <c r="B7" s="173"/>
      <c r="C7" s="174"/>
      <c r="D7" s="175"/>
      <c r="E7" s="172" t="s">
        <v>60</v>
      </c>
      <c r="F7" s="173"/>
      <c r="G7" s="173"/>
      <c r="H7" s="175"/>
    </row>
    <row r="8" spans="1:8" ht="14.25" thickBot="1">
      <c r="A8" s="131"/>
      <c r="B8" s="132" t="s">
        <v>61</v>
      </c>
      <c r="C8" s="132" t="s">
        <v>62</v>
      </c>
      <c r="D8" s="133" t="s">
        <v>63</v>
      </c>
      <c r="E8" s="131"/>
      <c r="F8" s="132" t="s">
        <v>61</v>
      </c>
      <c r="G8" s="132" t="s">
        <v>62</v>
      </c>
      <c r="H8" s="133" t="s">
        <v>63</v>
      </c>
    </row>
    <row r="9" spans="1:8">
      <c r="A9" s="134" t="s">
        <v>64</v>
      </c>
      <c r="B9" s="135">
        <f>SUM(B10:B29)</f>
        <v>501252252</v>
      </c>
      <c r="C9" s="135">
        <f>SUM(C10:C29)</f>
        <v>436617449</v>
      </c>
      <c r="D9" s="136">
        <f>B9-C9</f>
        <v>64634803</v>
      </c>
      <c r="E9" s="137" t="s">
        <v>65</v>
      </c>
      <c r="F9" s="138">
        <f>SUM(F10:F32)</f>
        <v>48123246</v>
      </c>
      <c r="G9" s="138">
        <f>SUM(G10:G32)</f>
        <v>38397663</v>
      </c>
      <c r="H9" s="139">
        <f>F9-G9</f>
        <v>9725583</v>
      </c>
    </row>
    <row r="10" spans="1:8">
      <c r="A10" s="140" t="s">
        <v>66</v>
      </c>
      <c r="B10" s="141">
        <v>610692</v>
      </c>
      <c r="C10" s="141">
        <v>469266</v>
      </c>
      <c r="D10" s="142">
        <f>B10-C10</f>
        <v>141426</v>
      </c>
      <c r="E10" s="140" t="s">
        <v>67</v>
      </c>
      <c r="F10" s="141"/>
      <c r="G10" s="141"/>
      <c r="H10" s="142">
        <f>F10-G10</f>
        <v>0</v>
      </c>
    </row>
    <row r="11" spans="1:8">
      <c r="A11" s="143" t="s">
        <v>68</v>
      </c>
      <c r="B11" s="144">
        <v>210636191</v>
      </c>
      <c r="C11" s="144">
        <v>146018394</v>
      </c>
      <c r="D11" s="145">
        <f>B11-C11</f>
        <v>64617797</v>
      </c>
      <c r="E11" s="143" t="s">
        <v>69</v>
      </c>
      <c r="F11" s="144">
        <v>5008999</v>
      </c>
      <c r="G11" s="144">
        <v>4989595</v>
      </c>
      <c r="H11" s="145">
        <f>F11-G11</f>
        <v>19404</v>
      </c>
    </row>
    <row r="12" spans="1:8">
      <c r="A12" s="143" t="s">
        <v>70</v>
      </c>
      <c r="B12" s="144">
        <v>200000000</v>
      </c>
      <c r="C12" s="144">
        <v>200000000</v>
      </c>
      <c r="D12" s="145">
        <f t="shared" ref="D12:D56" si="0">B12-C12</f>
        <v>0</v>
      </c>
      <c r="E12" s="143" t="s">
        <v>71</v>
      </c>
      <c r="F12" s="144"/>
      <c r="G12" s="144"/>
      <c r="H12" s="145">
        <f t="shared" ref="H12:H31" si="1">F12-G12</f>
        <v>0</v>
      </c>
    </row>
    <row r="13" spans="1:8">
      <c r="A13" s="143" t="s">
        <v>72</v>
      </c>
      <c r="B13" s="144"/>
      <c r="C13" s="144"/>
      <c r="D13" s="145">
        <f t="shared" si="0"/>
        <v>0</v>
      </c>
      <c r="E13" s="143" t="s">
        <v>73</v>
      </c>
      <c r="F13" s="144"/>
      <c r="G13" s="144"/>
      <c r="H13" s="145">
        <f t="shared" si="1"/>
        <v>0</v>
      </c>
    </row>
    <row r="14" spans="1:8">
      <c r="A14" s="143" t="s">
        <v>74</v>
      </c>
      <c r="B14" s="144">
        <v>87621336</v>
      </c>
      <c r="C14" s="144">
        <v>86508945</v>
      </c>
      <c r="D14" s="145">
        <f t="shared" si="0"/>
        <v>1112391</v>
      </c>
      <c r="E14" s="143" t="s">
        <v>75</v>
      </c>
      <c r="F14" s="144"/>
      <c r="G14" s="144"/>
      <c r="H14" s="145">
        <f t="shared" si="1"/>
        <v>0</v>
      </c>
    </row>
    <row r="15" spans="1:8">
      <c r="A15" s="143" t="s">
        <v>76</v>
      </c>
      <c r="B15" s="144"/>
      <c r="C15" s="144"/>
      <c r="D15" s="145">
        <f t="shared" si="0"/>
        <v>0</v>
      </c>
      <c r="E15" s="143" t="s">
        <v>77</v>
      </c>
      <c r="F15" s="144"/>
      <c r="G15" s="144"/>
      <c r="H15" s="145">
        <f t="shared" si="1"/>
        <v>0</v>
      </c>
    </row>
    <row r="16" spans="1:8">
      <c r="A16" s="143" t="s">
        <v>78</v>
      </c>
      <c r="B16" s="144">
        <v>2374033</v>
      </c>
      <c r="C16" s="144">
        <v>3610844</v>
      </c>
      <c r="D16" s="145">
        <f t="shared" si="0"/>
        <v>-1236811</v>
      </c>
      <c r="E16" s="143" t="s">
        <v>79</v>
      </c>
      <c r="F16" s="144">
        <v>1984500</v>
      </c>
      <c r="G16" s="144"/>
      <c r="H16" s="145">
        <f t="shared" si="1"/>
        <v>1984500</v>
      </c>
    </row>
    <row r="17" spans="1:8">
      <c r="A17" s="143" t="s">
        <v>80</v>
      </c>
      <c r="B17" s="144"/>
      <c r="C17" s="144"/>
      <c r="D17" s="145">
        <f t="shared" si="0"/>
        <v>0</v>
      </c>
      <c r="E17" s="143" t="s">
        <v>81</v>
      </c>
      <c r="F17" s="144"/>
      <c r="G17" s="144"/>
      <c r="H17" s="145">
        <f t="shared" si="1"/>
        <v>0</v>
      </c>
    </row>
    <row r="18" spans="1:8">
      <c r="A18" s="143" t="s">
        <v>82</v>
      </c>
      <c r="B18" s="144">
        <v>10000</v>
      </c>
      <c r="C18" s="144">
        <v>10000</v>
      </c>
      <c r="D18" s="145">
        <f t="shared" si="0"/>
        <v>0</v>
      </c>
      <c r="E18" s="143" t="s">
        <v>83</v>
      </c>
      <c r="F18" s="144"/>
      <c r="G18" s="144"/>
      <c r="H18" s="145">
        <f t="shared" si="1"/>
        <v>0</v>
      </c>
    </row>
    <row r="19" spans="1:8">
      <c r="A19" s="143" t="s">
        <v>84</v>
      </c>
      <c r="B19" s="144"/>
      <c r="C19" s="144"/>
      <c r="D19" s="145">
        <f t="shared" si="0"/>
        <v>0</v>
      </c>
      <c r="E19" s="143" t="s">
        <v>85</v>
      </c>
      <c r="F19" s="144"/>
      <c r="G19" s="144"/>
      <c r="H19" s="145">
        <f t="shared" si="1"/>
        <v>0</v>
      </c>
    </row>
    <row r="20" spans="1:8">
      <c r="A20" s="143" t="s">
        <v>86</v>
      </c>
      <c r="B20" s="144"/>
      <c r="C20" s="144"/>
      <c r="D20" s="145">
        <f t="shared" si="0"/>
        <v>0</v>
      </c>
      <c r="E20" s="143" t="s">
        <v>87</v>
      </c>
      <c r="F20" s="144"/>
      <c r="G20" s="144"/>
      <c r="H20" s="145">
        <f t="shared" si="1"/>
        <v>0</v>
      </c>
    </row>
    <row r="21" spans="1:8">
      <c r="A21" s="143" t="s">
        <v>88</v>
      </c>
      <c r="B21" s="144"/>
      <c r="C21" s="144"/>
      <c r="D21" s="145">
        <f t="shared" si="0"/>
        <v>0</v>
      </c>
      <c r="E21" s="143" t="s">
        <v>89</v>
      </c>
      <c r="F21" s="144"/>
      <c r="G21" s="144"/>
      <c r="H21" s="145">
        <f t="shared" si="1"/>
        <v>0</v>
      </c>
    </row>
    <row r="22" spans="1:8">
      <c r="A22" s="143" t="s">
        <v>90</v>
      </c>
      <c r="B22" s="144"/>
      <c r="C22" s="144"/>
      <c r="D22" s="145">
        <f>B22-C22</f>
        <v>0</v>
      </c>
      <c r="E22" s="143" t="s">
        <v>91</v>
      </c>
      <c r="F22" s="144">
        <v>32423987</v>
      </c>
      <c r="G22" s="144">
        <v>31839691</v>
      </c>
      <c r="H22" s="145">
        <f t="shared" si="1"/>
        <v>584296</v>
      </c>
    </row>
    <row r="23" spans="1:8">
      <c r="A23" s="143" t="s">
        <v>92</v>
      </c>
      <c r="B23" s="144"/>
      <c r="C23" s="144"/>
      <c r="D23" s="145">
        <f t="shared" si="0"/>
        <v>0</v>
      </c>
      <c r="E23" s="143" t="s">
        <v>93</v>
      </c>
      <c r="F23" s="144">
        <v>132757</v>
      </c>
      <c r="G23" s="144">
        <v>58730</v>
      </c>
      <c r="H23" s="145">
        <f t="shared" si="1"/>
        <v>74027</v>
      </c>
    </row>
    <row r="24" spans="1:8">
      <c r="A24" s="143" t="s">
        <v>94</v>
      </c>
      <c r="B24" s="144"/>
      <c r="C24" s="144"/>
      <c r="D24" s="145">
        <f t="shared" si="0"/>
        <v>0</v>
      </c>
      <c r="E24" s="143" t="s">
        <v>95</v>
      </c>
      <c r="F24" s="144"/>
      <c r="G24" s="144"/>
      <c r="H24" s="145">
        <f t="shared" si="1"/>
        <v>0</v>
      </c>
    </row>
    <row r="25" spans="1:8">
      <c r="A25" s="143" t="s">
        <v>96</v>
      </c>
      <c r="B25" s="144"/>
      <c r="C25" s="144"/>
      <c r="D25" s="145">
        <f t="shared" si="0"/>
        <v>0</v>
      </c>
      <c r="E25" s="143" t="s">
        <v>97</v>
      </c>
      <c r="F25" s="144">
        <v>1592016</v>
      </c>
      <c r="G25" s="144">
        <v>1509647</v>
      </c>
      <c r="H25" s="145">
        <f t="shared" si="1"/>
        <v>82369</v>
      </c>
    </row>
    <row r="26" spans="1:8">
      <c r="A26" s="143" t="s">
        <v>98</v>
      </c>
      <c r="B26" s="144"/>
      <c r="C26" s="144"/>
      <c r="D26" s="145">
        <f t="shared" si="0"/>
        <v>0</v>
      </c>
      <c r="E26" s="143" t="s">
        <v>99</v>
      </c>
      <c r="F26" s="144"/>
      <c r="G26" s="144"/>
      <c r="H26" s="145">
        <f t="shared" si="1"/>
        <v>0</v>
      </c>
    </row>
    <row r="27" spans="1:8">
      <c r="A27" s="143" t="s">
        <v>100</v>
      </c>
      <c r="B27" s="144"/>
      <c r="C27" s="144"/>
      <c r="D27" s="145">
        <f t="shared" si="0"/>
        <v>0</v>
      </c>
      <c r="E27" s="143" t="s">
        <v>101</v>
      </c>
      <c r="F27" s="144"/>
      <c r="G27" s="144"/>
      <c r="H27" s="145">
        <f t="shared" si="1"/>
        <v>0</v>
      </c>
    </row>
    <row r="28" spans="1:8">
      <c r="A28" s="143" t="s">
        <v>102</v>
      </c>
      <c r="B28" s="144"/>
      <c r="C28" s="144"/>
      <c r="D28" s="145">
        <f t="shared" si="0"/>
        <v>0</v>
      </c>
      <c r="E28" s="143" t="s">
        <v>103</v>
      </c>
      <c r="F28" s="144"/>
      <c r="G28" s="144"/>
      <c r="H28" s="145">
        <f t="shared" si="1"/>
        <v>0</v>
      </c>
    </row>
    <row r="29" spans="1:8">
      <c r="A29" s="146" t="s">
        <v>104</v>
      </c>
      <c r="B29" s="147"/>
      <c r="C29" s="147"/>
      <c r="D29" s="145">
        <f t="shared" si="0"/>
        <v>0</v>
      </c>
      <c r="E29" s="143" t="s">
        <v>105</v>
      </c>
      <c r="F29" s="144"/>
      <c r="G29" s="144"/>
      <c r="H29" s="145">
        <f t="shared" si="1"/>
        <v>0</v>
      </c>
    </row>
    <row r="30" spans="1:8">
      <c r="A30" s="148" t="s">
        <v>106</v>
      </c>
      <c r="B30" s="149">
        <f>B31+B36</f>
        <v>1266681631</v>
      </c>
      <c r="C30" s="149">
        <f>C31+C36</f>
        <v>1292838173</v>
      </c>
      <c r="D30" s="150">
        <f t="shared" si="0"/>
        <v>-26156542</v>
      </c>
      <c r="E30" s="143" t="s">
        <v>107</v>
      </c>
      <c r="F30" s="144"/>
      <c r="G30" s="144"/>
      <c r="H30" s="145">
        <f t="shared" si="1"/>
        <v>0</v>
      </c>
    </row>
    <row r="31" spans="1:8">
      <c r="A31" s="151" t="s">
        <v>108</v>
      </c>
      <c r="B31" s="152">
        <f>SUM(B32:B34)-B35</f>
        <v>1069450137</v>
      </c>
      <c r="C31" s="152">
        <f>SUM(C32:C34)-C35</f>
        <v>1087311740</v>
      </c>
      <c r="D31" s="153">
        <f t="shared" si="0"/>
        <v>-17861603</v>
      </c>
      <c r="E31" s="143" t="s">
        <v>109</v>
      </c>
      <c r="F31" s="144">
        <v>6980987</v>
      </c>
      <c r="G31" s="144"/>
      <c r="H31" s="145">
        <f t="shared" si="1"/>
        <v>6980987</v>
      </c>
    </row>
    <row r="32" spans="1:8">
      <c r="A32" s="140" t="s">
        <v>110</v>
      </c>
      <c r="B32" s="141">
        <v>388978111</v>
      </c>
      <c r="C32" s="141">
        <v>388978111</v>
      </c>
      <c r="D32" s="142">
        <f t="shared" si="0"/>
        <v>0</v>
      </c>
      <c r="E32" s="146" t="s">
        <v>111</v>
      </c>
      <c r="F32" s="147"/>
      <c r="G32" s="147"/>
      <c r="H32" s="154">
        <f>F32-G32</f>
        <v>0</v>
      </c>
    </row>
    <row r="33" spans="1:8">
      <c r="A33" s="143" t="s">
        <v>112</v>
      </c>
      <c r="B33" s="144">
        <v>812804169</v>
      </c>
      <c r="C33" s="144">
        <v>812804169</v>
      </c>
      <c r="D33" s="145">
        <f t="shared" si="0"/>
        <v>0</v>
      </c>
      <c r="E33" s="151" t="s">
        <v>113</v>
      </c>
      <c r="F33" s="152">
        <f>SUM(F34:F43)</f>
        <v>596208828</v>
      </c>
      <c r="G33" s="152">
        <f>SUM(G34:G43)</f>
        <v>616360000</v>
      </c>
      <c r="H33" s="153">
        <f>F33-G33</f>
        <v>-20151172</v>
      </c>
    </row>
    <row r="34" spans="1:8">
      <c r="A34" s="143" t="s">
        <v>70</v>
      </c>
      <c r="B34" s="144"/>
      <c r="C34" s="144"/>
      <c r="D34" s="145">
        <f t="shared" si="0"/>
        <v>0</v>
      </c>
      <c r="E34" s="140" t="s">
        <v>114</v>
      </c>
      <c r="F34" s="141">
        <v>583920000</v>
      </c>
      <c r="G34" s="141">
        <v>616360000</v>
      </c>
      <c r="H34" s="142">
        <f>F34-G34</f>
        <v>-32440000</v>
      </c>
    </row>
    <row r="35" spans="1:8">
      <c r="A35" s="146" t="s">
        <v>115</v>
      </c>
      <c r="B35" s="147">
        <v>132332143</v>
      </c>
      <c r="C35" s="147">
        <v>114470540</v>
      </c>
      <c r="D35" s="154">
        <f t="shared" si="0"/>
        <v>17861603</v>
      </c>
      <c r="E35" s="143" t="s">
        <v>116</v>
      </c>
      <c r="F35" s="144"/>
      <c r="G35" s="144"/>
      <c r="H35" s="145">
        <f t="shared" ref="H35:H42" si="2">F35-G35</f>
        <v>0</v>
      </c>
    </row>
    <row r="36" spans="1:8">
      <c r="A36" s="151" t="s">
        <v>117</v>
      </c>
      <c r="B36" s="152">
        <f>SUM(B37:B45)+SUM(B47:B57)-B46</f>
        <v>197231494</v>
      </c>
      <c r="C36" s="152">
        <f>SUM(C37:C45)+SUM(C47:C57)-C46</f>
        <v>205526433</v>
      </c>
      <c r="D36" s="153">
        <f t="shared" si="0"/>
        <v>-8294939</v>
      </c>
      <c r="E36" s="143" t="s">
        <v>118</v>
      </c>
      <c r="F36" s="144">
        <v>7441875</v>
      </c>
      <c r="G36" s="144"/>
      <c r="H36" s="145">
        <f t="shared" si="2"/>
        <v>7441875</v>
      </c>
    </row>
    <row r="37" spans="1:8">
      <c r="A37" s="140" t="s">
        <v>110</v>
      </c>
      <c r="B37" s="141"/>
      <c r="C37" s="141"/>
      <c r="D37" s="142">
        <f t="shared" si="0"/>
        <v>0</v>
      </c>
      <c r="E37" s="143" t="s">
        <v>119</v>
      </c>
      <c r="F37" s="144"/>
      <c r="G37" s="144"/>
      <c r="H37" s="145">
        <f t="shared" si="2"/>
        <v>0</v>
      </c>
    </row>
    <row r="38" spans="1:8">
      <c r="A38" s="143" t="s">
        <v>112</v>
      </c>
      <c r="B38" s="144"/>
      <c r="C38" s="144"/>
      <c r="D38" s="145">
        <f t="shared" si="0"/>
        <v>0</v>
      </c>
      <c r="E38" s="143" t="s">
        <v>120</v>
      </c>
      <c r="F38" s="144"/>
      <c r="G38" s="144"/>
      <c r="H38" s="145">
        <f t="shared" si="2"/>
        <v>0</v>
      </c>
    </row>
    <row r="39" spans="1:8">
      <c r="A39" s="143" t="s">
        <v>121</v>
      </c>
      <c r="B39" s="144">
        <v>302050000</v>
      </c>
      <c r="C39" s="144">
        <v>302050000</v>
      </c>
      <c r="D39" s="145">
        <f t="shared" si="0"/>
        <v>0</v>
      </c>
      <c r="E39" s="143" t="s">
        <v>122</v>
      </c>
      <c r="F39" s="144"/>
      <c r="G39" s="144"/>
      <c r="H39" s="145">
        <f t="shared" si="2"/>
        <v>0</v>
      </c>
    </row>
    <row r="40" spans="1:8">
      <c r="A40" s="143" t="s">
        <v>123</v>
      </c>
      <c r="B40" s="144"/>
      <c r="C40" s="144"/>
      <c r="D40" s="145">
        <f t="shared" si="0"/>
        <v>0</v>
      </c>
      <c r="E40" s="143" t="s">
        <v>124</v>
      </c>
      <c r="F40" s="144">
        <v>4846953</v>
      </c>
      <c r="G40" s="144"/>
      <c r="H40" s="145">
        <f t="shared" si="2"/>
        <v>4846953</v>
      </c>
    </row>
    <row r="41" spans="1:8">
      <c r="A41" s="143" t="s">
        <v>125</v>
      </c>
      <c r="B41" s="144">
        <v>12689118</v>
      </c>
      <c r="C41" s="144">
        <v>12689118</v>
      </c>
      <c r="D41" s="145">
        <f t="shared" si="0"/>
        <v>0</v>
      </c>
      <c r="E41" s="143" t="s">
        <v>126</v>
      </c>
      <c r="F41" s="144"/>
      <c r="G41" s="144"/>
      <c r="H41" s="145">
        <f t="shared" si="2"/>
        <v>0</v>
      </c>
    </row>
    <row r="42" spans="1:8">
      <c r="A42" s="143" t="s">
        <v>127</v>
      </c>
      <c r="B42" s="144">
        <v>8822210</v>
      </c>
      <c r="C42" s="144">
        <v>8822210</v>
      </c>
      <c r="D42" s="145">
        <f t="shared" si="0"/>
        <v>0</v>
      </c>
      <c r="E42" s="143" t="s">
        <v>128</v>
      </c>
      <c r="F42" s="144"/>
      <c r="G42" s="144"/>
      <c r="H42" s="145">
        <f t="shared" si="2"/>
        <v>0</v>
      </c>
    </row>
    <row r="43" spans="1:8">
      <c r="A43" s="143" t="s">
        <v>129</v>
      </c>
      <c r="B43" s="144">
        <v>6035940</v>
      </c>
      <c r="C43" s="144">
        <v>6035940</v>
      </c>
      <c r="D43" s="145">
        <f t="shared" si="0"/>
        <v>0</v>
      </c>
      <c r="E43" s="146" t="s">
        <v>130</v>
      </c>
      <c r="F43" s="147"/>
      <c r="G43" s="147"/>
      <c r="H43" s="154">
        <f>F43-G43</f>
        <v>0</v>
      </c>
    </row>
    <row r="44" spans="1:8" ht="14.25" thickBot="1">
      <c r="A44" s="143" t="s">
        <v>131</v>
      </c>
      <c r="B44" s="144">
        <v>35048375</v>
      </c>
      <c r="C44" s="144">
        <v>35048375</v>
      </c>
      <c r="D44" s="145">
        <f t="shared" si="0"/>
        <v>0</v>
      </c>
      <c r="E44" s="155" t="s">
        <v>132</v>
      </c>
      <c r="F44" s="156">
        <f>F9+F33</f>
        <v>644332074</v>
      </c>
      <c r="G44" s="156">
        <f>G9+G33</f>
        <v>654757663</v>
      </c>
      <c r="H44" s="157">
        <f>F44-G44</f>
        <v>-10425589</v>
      </c>
    </row>
    <row r="45" spans="1:8" ht="14.25" thickBot="1">
      <c r="A45" s="143" t="s">
        <v>133</v>
      </c>
      <c r="B45" s="144"/>
      <c r="C45" s="144"/>
      <c r="D45" s="145">
        <f t="shared" si="0"/>
        <v>0</v>
      </c>
      <c r="E45" s="176"/>
      <c r="F45" s="177"/>
      <c r="G45" s="177"/>
      <c r="H45" s="178"/>
    </row>
    <row r="46" spans="1:8">
      <c r="A46" s="143" t="s">
        <v>134</v>
      </c>
      <c r="B46" s="144">
        <v>183279652</v>
      </c>
      <c r="C46" s="144">
        <v>159119210</v>
      </c>
      <c r="D46" s="145">
        <f t="shared" si="0"/>
        <v>24160442</v>
      </c>
      <c r="E46" s="166" t="s">
        <v>135</v>
      </c>
      <c r="F46" s="167"/>
      <c r="G46" s="167"/>
      <c r="H46" s="168"/>
    </row>
    <row r="47" spans="1:8">
      <c r="A47" s="143" t="s">
        <v>136</v>
      </c>
      <c r="B47" s="144">
        <v>9426375</v>
      </c>
      <c r="C47" s="144"/>
      <c r="D47" s="145">
        <f t="shared" si="0"/>
        <v>9426375</v>
      </c>
      <c r="E47" s="151" t="s">
        <v>137</v>
      </c>
      <c r="F47" s="152">
        <v>905832990</v>
      </c>
      <c r="G47" s="152">
        <v>905832990</v>
      </c>
      <c r="H47" s="153">
        <f t="shared" ref="H47:H53" si="3">F47-G47</f>
        <v>0</v>
      </c>
    </row>
    <row r="48" spans="1:8">
      <c r="A48" s="143" t="s">
        <v>138</v>
      </c>
      <c r="B48" s="144"/>
      <c r="C48" s="144"/>
      <c r="D48" s="145">
        <f t="shared" si="0"/>
        <v>0</v>
      </c>
      <c r="E48" s="158" t="s">
        <v>139</v>
      </c>
      <c r="F48" s="159">
        <v>905832990</v>
      </c>
      <c r="G48" s="159">
        <v>905832990</v>
      </c>
      <c r="H48" s="160">
        <f t="shared" si="3"/>
        <v>0</v>
      </c>
    </row>
    <row r="49" spans="1:8">
      <c r="A49" s="143" t="s">
        <v>140</v>
      </c>
      <c r="B49" s="144"/>
      <c r="C49" s="144"/>
      <c r="D49" s="145">
        <f t="shared" si="0"/>
        <v>0</v>
      </c>
      <c r="E49" s="151" t="s">
        <v>141</v>
      </c>
      <c r="F49" s="152">
        <v>1924207</v>
      </c>
      <c r="G49" s="152">
        <v>2415605</v>
      </c>
      <c r="H49" s="153">
        <f t="shared" si="3"/>
        <v>-491398</v>
      </c>
    </row>
    <row r="50" spans="1:8">
      <c r="A50" s="143" t="s">
        <v>142</v>
      </c>
      <c r="B50" s="144"/>
      <c r="C50" s="144"/>
      <c r="D50" s="145">
        <f t="shared" si="0"/>
        <v>0</v>
      </c>
      <c r="E50" s="158" t="s">
        <v>143</v>
      </c>
      <c r="F50" s="159">
        <v>1924207</v>
      </c>
      <c r="G50" s="159">
        <v>2415605</v>
      </c>
      <c r="H50" s="160">
        <f t="shared" si="3"/>
        <v>-491398</v>
      </c>
    </row>
    <row r="51" spans="1:8">
      <c r="A51" s="143" t="s">
        <v>144</v>
      </c>
      <c r="B51" s="144"/>
      <c r="C51" s="144"/>
      <c r="D51" s="145">
        <f t="shared" si="0"/>
        <v>0</v>
      </c>
      <c r="E51" s="151" t="s">
        <v>145</v>
      </c>
      <c r="F51" s="152">
        <v>215844612</v>
      </c>
      <c r="G51" s="152">
        <v>166449364</v>
      </c>
      <c r="H51" s="153">
        <f t="shared" si="3"/>
        <v>49395248</v>
      </c>
    </row>
    <row r="52" spans="1:8">
      <c r="A52" s="143" t="s">
        <v>146</v>
      </c>
      <c r="B52" s="144"/>
      <c r="C52" s="144"/>
      <c r="D52" s="145">
        <f t="shared" si="0"/>
        <v>0</v>
      </c>
      <c r="E52" s="140" t="s">
        <v>147</v>
      </c>
      <c r="F52" s="141">
        <v>215844612</v>
      </c>
      <c r="G52" s="141">
        <v>166449364</v>
      </c>
      <c r="H52" s="142">
        <f t="shared" si="3"/>
        <v>49395248</v>
      </c>
    </row>
    <row r="53" spans="1:8">
      <c r="A53" s="143" t="s">
        <v>148</v>
      </c>
      <c r="B53" s="144">
        <v>6439128</v>
      </c>
      <c r="C53" s="144"/>
      <c r="D53" s="145">
        <f t="shared" si="0"/>
        <v>6439128</v>
      </c>
      <c r="E53" s="143" t="s">
        <v>149</v>
      </c>
      <c r="F53" s="144">
        <v>49395248</v>
      </c>
      <c r="G53" s="144"/>
      <c r="H53" s="145">
        <f t="shared" si="3"/>
        <v>49395248</v>
      </c>
    </row>
    <row r="54" spans="1:8">
      <c r="A54" s="143" t="s">
        <v>150</v>
      </c>
      <c r="B54" s="144"/>
      <c r="C54" s="144"/>
      <c r="D54" s="145">
        <f t="shared" si="0"/>
        <v>0</v>
      </c>
      <c r="E54" s="143"/>
      <c r="F54" s="144"/>
      <c r="G54" s="144"/>
      <c r="H54" s="145"/>
    </row>
    <row r="55" spans="1:8">
      <c r="A55" s="143" t="s">
        <v>151</v>
      </c>
      <c r="B55" s="144"/>
      <c r="C55" s="144"/>
      <c r="D55" s="145">
        <f t="shared" si="0"/>
        <v>0</v>
      </c>
      <c r="E55" s="143"/>
      <c r="F55" s="144"/>
      <c r="G55" s="144"/>
      <c r="H55" s="145"/>
    </row>
    <row r="56" spans="1:8">
      <c r="A56" s="143" t="s">
        <v>152</v>
      </c>
      <c r="B56" s="144"/>
      <c r="C56" s="144"/>
      <c r="D56" s="145">
        <f t="shared" si="0"/>
        <v>0</v>
      </c>
      <c r="E56" s="146"/>
      <c r="F56" s="147"/>
      <c r="G56" s="147"/>
      <c r="H56" s="154"/>
    </row>
    <row r="57" spans="1:8">
      <c r="A57" s="146" t="s">
        <v>153</v>
      </c>
      <c r="B57" s="147"/>
      <c r="C57" s="147"/>
      <c r="D57" s="154">
        <f>B57-C57</f>
        <v>0</v>
      </c>
      <c r="E57" s="148" t="s">
        <v>154</v>
      </c>
      <c r="F57" s="149">
        <f>F47+F49+F51</f>
        <v>1123601809</v>
      </c>
      <c r="G57" s="149">
        <f>G47+G49+G51</f>
        <v>1074697959</v>
      </c>
      <c r="H57" s="150">
        <f>F57-G57</f>
        <v>48903850</v>
      </c>
    </row>
    <row r="58" spans="1:8" ht="14.25" thickBot="1">
      <c r="A58" s="161" t="s">
        <v>155</v>
      </c>
      <c r="B58" s="162">
        <f>B9+B30</f>
        <v>1767933883</v>
      </c>
      <c r="C58" s="162">
        <f>C9+C30</f>
        <v>1729455622</v>
      </c>
      <c r="D58" s="163">
        <f>B58-C58</f>
        <v>38478261</v>
      </c>
      <c r="E58" s="161" t="s">
        <v>156</v>
      </c>
      <c r="F58" s="162">
        <f>F44+F57</f>
        <v>1767933883</v>
      </c>
      <c r="G58" s="162">
        <f>G44+G57</f>
        <v>1729455622</v>
      </c>
      <c r="H58" s="163">
        <f>F58-G58</f>
        <v>38478261</v>
      </c>
    </row>
  </sheetData>
  <sheetProtection password="CCF5" sheet="1" objects="1" scenarios="1" selectLockedCells="1" selectUnlockedCells="1"/>
  <mergeCells count="6">
    <mergeCell ref="E46:H46"/>
    <mergeCell ref="A3:H3"/>
    <mergeCell ref="A4:H4"/>
    <mergeCell ref="A7:D7"/>
    <mergeCell ref="E7:H7"/>
    <mergeCell ref="E45:H45"/>
  </mergeCells>
  <phoneticPr fontId="1"/>
  <pageMargins left="0.39370078740157499" right="0.23622047244094499" top="0.39370078740157499" bottom="0.23622047244094499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B21" sqref="B21:D21"/>
    </sheetView>
  </sheetViews>
  <sheetFormatPr defaultRowHeight="13.5"/>
  <cols>
    <col min="1" max="1" width="30.625" customWidth="1"/>
    <col min="2" max="2" width="14.625" customWidth="1"/>
    <col min="3" max="3" width="10.625" style="31" customWidth="1"/>
    <col min="4" max="4" width="10.625" customWidth="1"/>
    <col min="5" max="5" width="14.75" customWidth="1"/>
    <col min="6" max="6" width="10.625" customWidth="1"/>
    <col min="7" max="7" width="14.625" customWidth="1"/>
  </cols>
  <sheetData>
    <row r="1" spans="1:7">
      <c r="A1" t="s">
        <v>51</v>
      </c>
      <c r="F1" s="68"/>
      <c r="G1" s="69" t="s">
        <v>2</v>
      </c>
    </row>
    <row r="2" spans="1:7">
      <c r="G2" s="68"/>
    </row>
    <row r="3" spans="1:7" ht="15">
      <c r="A3" s="169" t="s">
        <v>0</v>
      </c>
      <c r="B3" s="170"/>
      <c r="C3" s="170"/>
      <c r="D3" s="170"/>
      <c r="E3" s="170"/>
      <c r="F3" s="170"/>
      <c r="G3" s="170"/>
    </row>
    <row r="4" spans="1:7">
      <c r="A4" s="171" t="s">
        <v>1</v>
      </c>
      <c r="B4" s="170"/>
      <c r="C4" s="170"/>
      <c r="D4" s="170"/>
      <c r="E4" s="170"/>
      <c r="F4" s="170"/>
      <c r="G4" s="170"/>
    </row>
    <row r="5" spans="1:7">
      <c r="G5" s="1"/>
    </row>
    <row r="6" spans="1:7">
      <c r="G6" s="1" t="s">
        <v>3</v>
      </c>
    </row>
    <row r="7" spans="1:7">
      <c r="A7" s="70" t="s">
        <v>4</v>
      </c>
      <c r="B7" s="71" t="s">
        <v>52</v>
      </c>
      <c r="C7" s="72" t="s">
        <v>53</v>
      </c>
      <c r="D7" s="73" t="s">
        <v>54</v>
      </c>
      <c r="E7" s="109" t="s">
        <v>5</v>
      </c>
      <c r="F7" s="101" t="s">
        <v>6</v>
      </c>
      <c r="G7" s="74" t="s">
        <v>7</v>
      </c>
    </row>
    <row r="8" spans="1:7">
      <c r="A8" s="75" t="s">
        <v>8</v>
      </c>
      <c r="B8" s="76">
        <f>SUM(B9:B14)</f>
        <v>501252252</v>
      </c>
      <c r="C8" s="77"/>
      <c r="D8" s="76"/>
      <c r="E8" s="110">
        <f>SUM(B8:D8)</f>
        <v>501252252</v>
      </c>
      <c r="F8" s="102"/>
      <c r="G8" s="165">
        <f>E8-F8</f>
        <v>501252252</v>
      </c>
    </row>
    <row r="9" spans="1:7">
      <c r="A9" s="2" t="s">
        <v>9</v>
      </c>
      <c r="B9" s="32">
        <v>610692</v>
      </c>
      <c r="C9" s="33"/>
      <c r="D9" s="115"/>
      <c r="E9" s="111">
        <f>SUM(B9:D9)</f>
        <v>610692</v>
      </c>
      <c r="F9" s="103"/>
      <c r="G9" s="117">
        <f>E9-F9</f>
        <v>610692</v>
      </c>
    </row>
    <row r="10" spans="1:7">
      <c r="A10" s="3" t="s">
        <v>10</v>
      </c>
      <c r="B10" s="34">
        <v>210636191</v>
      </c>
      <c r="C10" s="35"/>
      <c r="D10" s="64"/>
      <c r="E10" s="112">
        <f>SUM(B10:D10)</f>
        <v>210636191</v>
      </c>
      <c r="F10" s="104"/>
      <c r="G10" s="65">
        <f t="shared" ref="G10:G14" si="0">E10-F10</f>
        <v>210636191</v>
      </c>
    </row>
    <row r="11" spans="1:7">
      <c r="A11" s="4" t="s">
        <v>11</v>
      </c>
      <c r="B11" s="36">
        <v>200000000</v>
      </c>
      <c r="C11" s="35"/>
      <c r="D11" s="64"/>
      <c r="E11" s="112">
        <f t="shared" ref="E11:E28" si="1">SUM(B11:D11)</f>
        <v>200000000</v>
      </c>
      <c r="F11" s="104"/>
      <c r="G11" s="65">
        <f t="shared" si="0"/>
        <v>200000000</v>
      </c>
    </row>
    <row r="12" spans="1:7">
      <c r="A12" s="5" t="s">
        <v>12</v>
      </c>
      <c r="B12" s="37">
        <v>87621336</v>
      </c>
      <c r="C12" s="35"/>
      <c r="D12" s="64"/>
      <c r="E12" s="112">
        <f t="shared" si="1"/>
        <v>87621336</v>
      </c>
      <c r="F12" s="104"/>
      <c r="G12" s="65">
        <f t="shared" si="0"/>
        <v>87621336</v>
      </c>
    </row>
    <row r="13" spans="1:7">
      <c r="A13" s="6" t="s">
        <v>13</v>
      </c>
      <c r="B13" s="38">
        <v>2374033</v>
      </c>
      <c r="C13" s="35"/>
      <c r="D13" s="64"/>
      <c r="E13" s="112">
        <f t="shared" si="1"/>
        <v>2374033</v>
      </c>
      <c r="F13" s="104"/>
      <c r="G13" s="65">
        <f t="shared" si="0"/>
        <v>2374033</v>
      </c>
    </row>
    <row r="14" spans="1:7">
      <c r="A14" s="7" t="s">
        <v>14</v>
      </c>
      <c r="B14" s="39">
        <v>10000</v>
      </c>
      <c r="C14" s="40"/>
      <c r="D14" s="67"/>
      <c r="E14" s="112">
        <f t="shared" si="1"/>
        <v>10000</v>
      </c>
      <c r="F14" s="105"/>
      <c r="G14" s="65">
        <f t="shared" si="0"/>
        <v>10000</v>
      </c>
    </row>
    <row r="15" spans="1:7">
      <c r="A15" s="78" t="s">
        <v>15</v>
      </c>
      <c r="B15" s="79">
        <f>B16+B20</f>
        <v>1266681631</v>
      </c>
      <c r="C15" s="80"/>
      <c r="D15" s="92"/>
      <c r="E15" s="113">
        <f t="shared" si="1"/>
        <v>1266681631</v>
      </c>
      <c r="F15" s="106"/>
      <c r="G15" s="118">
        <f>E15-F15</f>
        <v>1266681631</v>
      </c>
    </row>
    <row r="16" spans="1:7">
      <c r="A16" s="81" t="s">
        <v>16</v>
      </c>
      <c r="B16" s="82">
        <f>B17+B18-B19</f>
        <v>1069450137</v>
      </c>
      <c r="C16" s="80"/>
      <c r="D16" s="92"/>
      <c r="E16" s="110">
        <f t="shared" si="1"/>
        <v>1069450137</v>
      </c>
      <c r="F16" s="106"/>
      <c r="G16" s="118">
        <f>E16-F16</f>
        <v>1069450137</v>
      </c>
    </row>
    <row r="17" spans="1:7">
      <c r="A17" s="8" t="s">
        <v>17</v>
      </c>
      <c r="B17" s="41">
        <v>388978111</v>
      </c>
      <c r="C17" s="33"/>
      <c r="D17" s="115"/>
      <c r="E17" s="112">
        <f t="shared" si="1"/>
        <v>388978111</v>
      </c>
      <c r="F17" s="103"/>
      <c r="G17" s="117">
        <f>E17-F17</f>
        <v>388978111</v>
      </c>
    </row>
    <row r="18" spans="1:7">
      <c r="A18" s="9" t="s">
        <v>18</v>
      </c>
      <c r="B18" s="42">
        <v>812804169</v>
      </c>
      <c r="C18" s="35"/>
      <c r="D18" s="64"/>
      <c r="E18" s="112">
        <f t="shared" si="1"/>
        <v>812804169</v>
      </c>
      <c r="F18" s="104"/>
      <c r="G18" s="65">
        <f t="shared" ref="G18:G19" si="2">E18-F18</f>
        <v>812804169</v>
      </c>
    </row>
    <row r="19" spans="1:7">
      <c r="A19" s="10" t="s">
        <v>19</v>
      </c>
      <c r="B19" s="43">
        <v>132332143</v>
      </c>
      <c r="C19" s="40"/>
      <c r="D19" s="67"/>
      <c r="E19" s="112">
        <f t="shared" si="1"/>
        <v>132332143</v>
      </c>
      <c r="F19" s="105"/>
      <c r="G19" s="65">
        <f t="shared" si="2"/>
        <v>132332143</v>
      </c>
    </row>
    <row r="20" spans="1:7">
      <c r="A20" s="93" t="s">
        <v>20</v>
      </c>
      <c r="B20" s="94">
        <f>SUM(B21:B25)+SUM(B27:B28)-B26</f>
        <v>197231494</v>
      </c>
      <c r="C20" s="80"/>
      <c r="D20" s="92"/>
      <c r="E20" s="113">
        <f t="shared" si="1"/>
        <v>197231494</v>
      </c>
      <c r="F20" s="106"/>
      <c r="G20" s="118">
        <f>E20-F20</f>
        <v>197231494</v>
      </c>
    </row>
    <row r="21" spans="1:7">
      <c r="A21" s="11" t="s">
        <v>21</v>
      </c>
      <c r="B21" s="44">
        <v>302050000</v>
      </c>
      <c r="C21" s="33"/>
      <c r="D21" s="115"/>
      <c r="E21" s="112">
        <f t="shared" si="1"/>
        <v>302050000</v>
      </c>
      <c r="F21" s="103"/>
      <c r="G21" s="117">
        <f t="shared" ref="G21:G28" si="3">E21-F21</f>
        <v>302050000</v>
      </c>
    </row>
    <row r="22" spans="1:7">
      <c r="A22" s="12" t="s">
        <v>22</v>
      </c>
      <c r="B22" s="45">
        <v>12689118</v>
      </c>
      <c r="C22" s="35"/>
      <c r="D22" s="64"/>
      <c r="E22" s="112">
        <f t="shared" si="1"/>
        <v>12689118</v>
      </c>
      <c r="F22" s="104"/>
      <c r="G22" s="65">
        <f t="shared" si="3"/>
        <v>12689118</v>
      </c>
    </row>
    <row r="23" spans="1:7">
      <c r="A23" s="13" t="s">
        <v>23</v>
      </c>
      <c r="B23" s="46">
        <v>8822210</v>
      </c>
      <c r="C23" s="35"/>
      <c r="D23" s="64"/>
      <c r="E23" s="112">
        <f t="shared" si="1"/>
        <v>8822210</v>
      </c>
      <c r="F23" s="104"/>
      <c r="G23" s="65">
        <f t="shared" si="3"/>
        <v>8822210</v>
      </c>
    </row>
    <row r="24" spans="1:7">
      <c r="A24" s="14" t="s">
        <v>24</v>
      </c>
      <c r="B24" s="47">
        <v>6035940</v>
      </c>
      <c r="C24" s="35"/>
      <c r="D24" s="64"/>
      <c r="E24" s="112">
        <f t="shared" si="1"/>
        <v>6035940</v>
      </c>
      <c r="F24" s="104"/>
      <c r="G24" s="65">
        <f t="shared" si="3"/>
        <v>6035940</v>
      </c>
    </row>
    <row r="25" spans="1:7">
      <c r="A25" s="15" t="s">
        <v>25</v>
      </c>
      <c r="B25" s="48">
        <v>35048375</v>
      </c>
      <c r="C25" s="35"/>
      <c r="D25" s="64"/>
      <c r="E25" s="112">
        <f t="shared" si="1"/>
        <v>35048375</v>
      </c>
      <c r="F25" s="104"/>
      <c r="G25" s="65">
        <f t="shared" si="3"/>
        <v>35048375</v>
      </c>
    </row>
    <row r="26" spans="1:7">
      <c r="A26" s="16" t="s">
        <v>26</v>
      </c>
      <c r="B26" s="49">
        <v>183279652</v>
      </c>
      <c r="C26" s="35"/>
      <c r="D26" s="64"/>
      <c r="E26" s="112">
        <f t="shared" si="1"/>
        <v>183279652</v>
      </c>
      <c r="F26" s="104"/>
      <c r="G26" s="65">
        <f t="shared" si="3"/>
        <v>183279652</v>
      </c>
    </row>
    <row r="27" spans="1:7">
      <c r="A27" s="17" t="s">
        <v>27</v>
      </c>
      <c r="B27" s="50">
        <v>9426375</v>
      </c>
      <c r="C27" s="35"/>
      <c r="D27" s="64"/>
      <c r="E27" s="112">
        <f t="shared" si="1"/>
        <v>9426375</v>
      </c>
      <c r="F27" s="104"/>
      <c r="G27" s="65">
        <f t="shared" si="3"/>
        <v>9426375</v>
      </c>
    </row>
    <row r="28" spans="1:7">
      <c r="A28" s="29" t="s">
        <v>28</v>
      </c>
      <c r="B28" s="64">
        <v>6439128</v>
      </c>
      <c r="C28" s="35"/>
      <c r="D28" s="64"/>
      <c r="E28" s="112">
        <f t="shared" si="1"/>
        <v>6439128</v>
      </c>
      <c r="F28" s="104"/>
      <c r="G28" s="65">
        <f t="shared" si="3"/>
        <v>6439128</v>
      </c>
    </row>
    <row r="29" spans="1:7">
      <c r="A29" s="119" t="s">
        <v>29</v>
      </c>
      <c r="B29" s="120">
        <f>B8+B15</f>
        <v>1767933883</v>
      </c>
      <c r="C29" s="121"/>
      <c r="D29" s="120"/>
      <c r="E29" s="122">
        <f t="shared" ref="E29" si="4">SUM(B29:D29)</f>
        <v>1767933883</v>
      </c>
      <c r="F29" s="123"/>
      <c r="G29" s="124">
        <f>E29-F29</f>
        <v>1767933883</v>
      </c>
    </row>
    <row r="30" spans="1:7">
      <c r="A30" s="95" t="s">
        <v>30</v>
      </c>
      <c r="B30" s="96">
        <f>SUM(B31:B36)</f>
        <v>48123246</v>
      </c>
      <c r="C30" s="97"/>
      <c r="D30" s="96"/>
      <c r="E30" s="114">
        <f t="shared" ref="E30" si="5">SUM(B30:D30)</f>
        <v>48123246</v>
      </c>
      <c r="F30" s="107"/>
      <c r="G30" s="98">
        <f>E30-F30</f>
        <v>48123246</v>
      </c>
    </row>
    <row r="31" spans="1:7">
      <c r="A31" s="18" t="s">
        <v>31</v>
      </c>
      <c r="B31" s="51">
        <v>5008999</v>
      </c>
      <c r="C31" s="33"/>
      <c r="D31" s="115"/>
      <c r="E31" s="112">
        <f t="shared" ref="E31:E37" si="6">SUM(B31:D31)</f>
        <v>5008999</v>
      </c>
      <c r="F31" s="103"/>
      <c r="G31" s="65">
        <f t="shared" ref="G31:G34" si="7">E31-F31</f>
        <v>5008999</v>
      </c>
    </row>
    <row r="32" spans="1:7">
      <c r="A32" s="19" t="s">
        <v>32</v>
      </c>
      <c r="B32" s="52">
        <v>1984500</v>
      </c>
      <c r="C32" s="35"/>
      <c r="D32" s="64"/>
      <c r="E32" s="112">
        <f t="shared" si="6"/>
        <v>1984500</v>
      </c>
      <c r="F32" s="104"/>
      <c r="G32" s="65">
        <f t="shared" si="7"/>
        <v>1984500</v>
      </c>
    </row>
    <row r="33" spans="1:7">
      <c r="A33" s="20" t="s">
        <v>33</v>
      </c>
      <c r="B33" s="53">
        <v>32423987</v>
      </c>
      <c r="C33" s="35"/>
      <c r="D33" s="64"/>
      <c r="E33" s="112">
        <f t="shared" si="6"/>
        <v>32423987</v>
      </c>
      <c r="F33" s="104"/>
      <c r="G33" s="65">
        <f t="shared" si="7"/>
        <v>32423987</v>
      </c>
    </row>
    <row r="34" spans="1:7">
      <c r="A34" s="21" t="s">
        <v>34</v>
      </c>
      <c r="B34" s="54">
        <v>132757</v>
      </c>
      <c r="C34" s="35"/>
      <c r="D34" s="64"/>
      <c r="E34" s="112">
        <f t="shared" si="6"/>
        <v>132757</v>
      </c>
      <c r="F34" s="104"/>
      <c r="G34" s="65">
        <f t="shared" si="7"/>
        <v>132757</v>
      </c>
    </row>
    <row r="35" spans="1:7">
      <c r="A35" s="22" t="s">
        <v>35</v>
      </c>
      <c r="B35" s="55">
        <v>1592016</v>
      </c>
      <c r="C35" s="35"/>
      <c r="D35" s="64"/>
      <c r="E35" s="112">
        <f t="shared" si="6"/>
        <v>1592016</v>
      </c>
      <c r="F35" s="104"/>
      <c r="G35" s="65">
        <f t="shared" ref="G35:G36" si="8">E35-F35</f>
        <v>1592016</v>
      </c>
    </row>
    <row r="36" spans="1:7">
      <c r="A36" s="23" t="s">
        <v>36</v>
      </c>
      <c r="B36" s="56">
        <v>6980987</v>
      </c>
      <c r="C36" s="40"/>
      <c r="D36" s="67"/>
      <c r="E36" s="112">
        <f t="shared" si="6"/>
        <v>6980987</v>
      </c>
      <c r="F36" s="105"/>
      <c r="G36" s="65">
        <f t="shared" si="8"/>
        <v>6980987</v>
      </c>
    </row>
    <row r="37" spans="1:7">
      <c r="A37" s="83" t="s">
        <v>37</v>
      </c>
      <c r="B37" s="84">
        <f>SUM(B38:B40)</f>
        <v>596208828</v>
      </c>
      <c r="C37" s="80"/>
      <c r="D37" s="92"/>
      <c r="E37" s="113">
        <f t="shared" si="6"/>
        <v>596208828</v>
      </c>
      <c r="F37" s="106"/>
      <c r="G37" s="118">
        <f>E37-F37</f>
        <v>596208828</v>
      </c>
    </row>
    <row r="38" spans="1:7">
      <c r="A38" s="24" t="s">
        <v>38</v>
      </c>
      <c r="B38" s="57">
        <v>583920000</v>
      </c>
      <c r="C38" s="33"/>
      <c r="D38" s="115"/>
      <c r="E38" s="112">
        <f t="shared" ref="E38:E43" si="9">SUM(B38:D38)</f>
        <v>583920000</v>
      </c>
      <c r="F38" s="103"/>
      <c r="G38" s="117">
        <f t="shared" ref="G38:G48" si="10">E38-F38</f>
        <v>583920000</v>
      </c>
    </row>
    <row r="39" spans="1:7">
      <c r="A39" s="25" t="s">
        <v>39</v>
      </c>
      <c r="B39" s="58">
        <v>7441875</v>
      </c>
      <c r="C39" s="35"/>
      <c r="D39" s="64"/>
      <c r="E39" s="112">
        <f t="shared" si="9"/>
        <v>7441875</v>
      </c>
      <c r="F39" s="104"/>
      <c r="G39" s="65">
        <f t="shared" si="10"/>
        <v>7441875</v>
      </c>
    </row>
    <row r="40" spans="1:7">
      <c r="A40" s="26" t="s">
        <v>40</v>
      </c>
      <c r="B40" s="59">
        <v>4846953</v>
      </c>
      <c r="C40" s="40"/>
      <c r="D40" s="67"/>
      <c r="E40" s="112">
        <f t="shared" si="9"/>
        <v>4846953</v>
      </c>
      <c r="F40" s="105"/>
      <c r="G40" s="65">
        <f t="shared" si="10"/>
        <v>4846953</v>
      </c>
    </row>
    <row r="41" spans="1:7">
      <c r="A41" s="85" t="s">
        <v>41</v>
      </c>
      <c r="B41" s="86">
        <f>B30+B37</f>
        <v>644332074</v>
      </c>
      <c r="C41" s="80"/>
      <c r="D41" s="92"/>
      <c r="E41" s="113">
        <f t="shared" si="9"/>
        <v>644332074</v>
      </c>
      <c r="F41" s="106"/>
      <c r="G41" s="118">
        <f t="shared" si="10"/>
        <v>644332074</v>
      </c>
    </row>
    <row r="42" spans="1:7">
      <c r="A42" s="87" t="s">
        <v>42</v>
      </c>
      <c r="B42" s="88">
        <v>905832990</v>
      </c>
      <c r="C42" s="80"/>
      <c r="D42" s="92"/>
      <c r="E42" s="113">
        <f t="shared" si="9"/>
        <v>905832990</v>
      </c>
      <c r="F42" s="106"/>
      <c r="G42" s="118">
        <f t="shared" si="10"/>
        <v>905832990</v>
      </c>
    </row>
    <row r="43" spans="1:7">
      <c r="A43" s="27" t="s">
        <v>43</v>
      </c>
      <c r="B43" s="60">
        <v>905832990</v>
      </c>
      <c r="C43" s="61"/>
      <c r="D43" s="116"/>
      <c r="E43" s="112">
        <f t="shared" si="9"/>
        <v>905832990</v>
      </c>
      <c r="F43" s="108"/>
      <c r="G43" s="65">
        <f t="shared" si="10"/>
        <v>905832990</v>
      </c>
    </row>
    <row r="44" spans="1:7">
      <c r="A44" s="89" t="s">
        <v>44</v>
      </c>
      <c r="B44" s="90">
        <v>1924207</v>
      </c>
      <c r="C44" s="80"/>
      <c r="D44" s="92"/>
      <c r="E44" s="113">
        <f t="shared" ref="E44:E45" si="11">SUM(B44:D44)</f>
        <v>1924207</v>
      </c>
      <c r="F44" s="106"/>
      <c r="G44" s="118">
        <f>E44-F44</f>
        <v>1924207</v>
      </c>
    </row>
    <row r="45" spans="1:7">
      <c r="A45" s="28" t="s">
        <v>45</v>
      </c>
      <c r="B45" s="62">
        <v>1924207</v>
      </c>
      <c r="C45" s="61"/>
      <c r="D45" s="116"/>
      <c r="E45" s="112">
        <f t="shared" si="11"/>
        <v>1924207</v>
      </c>
      <c r="F45" s="108"/>
      <c r="G45" s="65">
        <f t="shared" si="10"/>
        <v>1924207</v>
      </c>
    </row>
    <row r="46" spans="1:7">
      <c r="A46" s="91" t="s">
        <v>46</v>
      </c>
      <c r="B46" s="92">
        <v>215844612</v>
      </c>
      <c r="C46" s="80"/>
      <c r="D46" s="92"/>
      <c r="E46" s="113">
        <f t="shared" ref="E46:E48" si="12">SUM(B46:D46)</f>
        <v>215844612</v>
      </c>
      <c r="F46" s="106"/>
      <c r="G46" s="118">
        <f>E46-F46</f>
        <v>215844612</v>
      </c>
    </row>
    <row r="47" spans="1:7">
      <c r="A47" s="29" t="s">
        <v>47</v>
      </c>
      <c r="B47" s="63">
        <v>215844612</v>
      </c>
      <c r="C47" s="35"/>
      <c r="D47" s="64"/>
      <c r="E47" s="112">
        <f t="shared" si="12"/>
        <v>215844612</v>
      </c>
      <c r="F47" s="104"/>
      <c r="G47" s="65">
        <f t="shared" si="10"/>
        <v>215844612</v>
      </c>
    </row>
    <row r="48" spans="1:7">
      <c r="A48" s="30" t="s">
        <v>48</v>
      </c>
      <c r="B48" s="66">
        <v>49395248</v>
      </c>
      <c r="C48" s="40"/>
      <c r="D48" s="67"/>
      <c r="E48" s="112">
        <f t="shared" si="12"/>
        <v>49395248</v>
      </c>
      <c r="F48" s="105"/>
      <c r="G48" s="65">
        <f t="shared" si="10"/>
        <v>49395248</v>
      </c>
    </row>
    <row r="49" spans="1:7">
      <c r="A49" s="125" t="s">
        <v>49</v>
      </c>
      <c r="B49" s="126">
        <f>B42+B44+B46</f>
        <v>1123601809</v>
      </c>
      <c r="C49" s="127"/>
      <c r="D49" s="126"/>
      <c r="E49" s="128">
        <f t="shared" ref="E49:E50" si="13">SUM(B49:D49)</f>
        <v>1123601809</v>
      </c>
      <c r="F49" s="129"/>
      <c r="G49" s="118">
        <f>E49-F49</f>
        <v>1123601809</v>
      </c>
    </row>
    <row r="50" spans="1:7">
      <c r="A50" s="119" t="s">
        <v>50</v>
      </c>
      <c r="B50" s="120">
        <f>B41+B49</f>
        <v>1767933883</v>
      </c>
      <c r="C50" s="121"/>
      <c r="D50" s="120"/>
      <c r="E50" s="130">
        <f t="shared" si="13"/>
        <v>1767933883</v>
      </c>
      <c r="F50" s="123"/>
      <c r="G50" s="124">
        <f>E50-F50</f>
        <v>1767933883</v>
      </c>
    </row>
  </sheetData>
  <sheetProtection password="CCF5" sheet="1" objects="1" scenarios="1" selectLockedCells="1" selectUnlockedCells="1"/>
  <mergeCells count="2">
    <mergeCell ref="A3:G3"/>
    <mergeCell ref="A4:G4"/>
  </mergeCells>
  <phoneticPr fontId="1"/>
  <pageMargins left="0.39370078740157483" right="0.23622047244094491" top="0.39370078740157483" bottom="0.23622047244094491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貸借対照表第（３号の１様式）</vt:lpstr>
      <vt:lpstr>貸借対照表内訳表（第３号の２様式）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2015-06-24T00:47:49Z</cp:lastPrinted>
  <dcterms:created xsi:type="dcterms:W3CDTF">2006-11-16T00:13:03Z</dcterms:created>
  <dcterms:modified xsi:type="dcterms:W3CDTF">2016-03-17T06:31:52Z</dcterms:modified>
</cp:coreProperties>
</file>